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<sst xmlns="http://schemas.openxmlformats.org/spreadsheetml/2006/main" count="2909" uniqueCount="1645">
  <si>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</si>
  <si>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</si>
  <si>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</si>
  <si>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</si>
  <si>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</si>
  <si>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</si>
  <si>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</si>
  <si>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</si>
  <si>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</si>
  <si>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</si>
  <si>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</si>
  <si>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</si>
  <si>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</si>
  <si>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</si>
  <si>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</si>
  <si>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</si>
  <si>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</si>
  <si>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</si>
  <si>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</si>
  <si>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</si>
  <si>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</si>
  <si>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</si>
  <si>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</si>
  <si>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</si>
  <si>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</si>
  <si>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</si>
  <si>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</si>
  <si>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</si>
  <si>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</si>
  <si>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</si>
  <si>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</si>
  <si>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</si>
  <si>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</si>
  <si>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</si>
  <si>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</si>
  <si>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</si>
  <si>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</si>
  <si>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</si>
  <si>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</si>
  <si>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</si>
  <si>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</si>
  <si>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</si>
  <si>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</si>
  <si>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</si>
  <si>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</si>
  <si>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</si>
  <si>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</si>
  <si>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</si>
  <si>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</si>
  <si>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</si>
  <si>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</si>
  <si>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</si>
  <si>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</si>
  <si>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</si>
  <si>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</si>
  <si>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</si>
  <si>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</si>
  <si>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</si>
  <si>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</si>
  <si>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</si>
  <si>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</si>
  <si>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</si>
  <si>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</si>
  <si>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</si>
  <si>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</si>
  <si>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</si>
  <si>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</si>
  <si>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</si>
  <si>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</si>
  <si>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</si>
  <si>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</si>
  <si>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</si>
  <si>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</si>
  <si>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</si>
  <si>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</si>
  <si>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</si>
  <si>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</si>
  <si>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</si>
  <si>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</si>
  <si>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</si>
  <si>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</si>
  <si>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</si>
  <si>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</si>
  <si>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</si>
  <si>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</si>
  <si>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</si>
  <si>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</si>
  <si>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</si>
  <si>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</si>
  <si>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</si>
  <si>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</si>
  <si>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</si>
  <si>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</si>
  <si>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</si>
  <si>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</si>
  <si>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</si>
  <si>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</si>
  <si>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</si>
  <si>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</si>
  <si>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</si>
  <si>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</si>
  <si>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</si>
  <si>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</si>
  <si>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</si>
  <si>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</si>
  <si>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</si>
  <si>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</si>
  <si>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</si>
  <si>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</si>
  <si>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</si>
  <si>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</si>
  <si>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</si>
  <si>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</si>
  <si>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</si>
  <si>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</si>
  <si>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</si>
  <si>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</si>
  <si>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</si>
  <si>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</si>
  <si>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</si>
  <si>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</si>
  <si>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</si>
  <si>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</si>
  <si>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</si>
  <si>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</si>
  <si>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</si>
  <si>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</si>
  <si>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</si>
  <si>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</si>
  <si>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</si>
  <si>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</si>
  <si>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</si>
  <si>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</si>
  <si>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</si>
  <si>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</si>
  <si>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</si>
  <si>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</si>
  <si>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</si>
  <si>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</si>
  <si>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</si>
  <si>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</si>
  <si>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</si>
  <si>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</si>
  <si>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</si>
  <si>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</si>
  <si>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</si>
  <si>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</si>
  <si>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</si>
  <si>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</si>
  <si>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</si>
  <si>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</si>
  <si>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</si>
  <si>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</si>
  <si>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</si>
  <si>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</si>
  <si>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</si>
  <si>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</si>
  <si>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</si>
  <si>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</si>
  <si>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</si>
  <si>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</si>
  <si>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</si>
  <si>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</si>
  <si>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</si>
  <si>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</si>
  <si>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</si>
  <si>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</si>
  <si>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</si>
  <si>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</si>
  <si>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</si>
  <si>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</si>
  <si>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</si>
  <si>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</si>
  <si>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</si>
  <si>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</si>
  <si>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</si>
  <si>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</si>
  <si>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</si>
  <si>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</si>
  <si>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</si>
  <si>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</si>
  <si>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</si>
  <si>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</si>
  <si>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</si>
  <si>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</si>
  <si>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</si>
  <si>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</si>
  <si>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</si>
  <si>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</si>
  <si>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</si>
  <si>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</si>
  <si>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</si>
  <si>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</si>
  <si>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</si>
  <si>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</si>
  <si>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</si>
  <si>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</si>
  <si>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</si>
  <si>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</si>
  <si>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</si>
  <si>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</si>
  <si>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</si>
  <si>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</si>
  <si>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</si>
  <si>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</si>
  <si>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</si>
  <si>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</si>
  <si>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</si>
  <si>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</si>
  <si>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</si>
  <si>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</si>
  <si>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</si>
  <si>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</si>
  <si>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</si>
  <si>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</si>
  <si>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</si>
  <si>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</si>
  <si>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</si>
  <si>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</si>
  <si>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</si>
  <si>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</si>
  <si>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</si>
  <si>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</si>
  <si>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</si>
  <si>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</si>
  <si>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</si>
  <si>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</si>
  <si>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</si>
  <si>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</si>
  <si>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</si>
  <si>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</si>
  <si>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</si>
  <si>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</si>
  <si>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</si>
  <si>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</si>
  <si>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</si>
  <si>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</si>
  <si>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</si>
  <si>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</si>
  <si>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</si>
  <si>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</si>
  <si>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</si>
  <si>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</si>
  <si>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</si>
  <si>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</si>
  <si>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</si>
  <si>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</si>
  <si>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</si>
  <si>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</si>
  <si>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</si>
  <si>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</si>
  <si>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</si>
  <si>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</si>
  <si>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</si>
  <si>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</si>
  <si>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</si>
  <si>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</si>
  <si>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</si>
  <si>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</si>
  <si>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</si>
  <si>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</si>
  <si>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</si>
  <si>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</si>
  <si>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</si>
  <si>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</si>
  <si>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</si>
  <si>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</si>
  <si>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</si>
  <si>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</si>
  <si>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</si>
  <si>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</si>
  <si>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</si>
  <si>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</si>
  <si>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</si>
  <si>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</si>
  <si>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</si>
  <si>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</si>
  <si>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</si>
  <si>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</si>
  <si>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</si>
  <si>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</si>
  <si>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</si>
  <si>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</si>
  <si>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</si>
  <si>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</si>
  <si>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</si>
  <si>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</si>
  <si>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</si>
  <si>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</si>
  <si>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</si>
  <si>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</si>
  <si>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</si>
  <si>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</si>
  <si>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</si>
  <si>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</si>
  <si>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</si>
  <si>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</si>
  <si>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</si>
  <si>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</si>
  <si>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</si>
  <si>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</si>
  <si>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</si>
  <si>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</si>
  <si>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</si>
  <si>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</si>
  <si>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</si>
  <si>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</si>
  <si>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</si>
  <si>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</si>
  <si>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</si>
  <si>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</si>
  <si>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</si>
  <si>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</si>
  <si>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</si>
  <si>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</si>
  <si>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</si>
  <si>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</si>
  <si>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</si>
  <si>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</si>
  <si>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</si>
  <si>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</si>
  <si>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</si>
  <si>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</si>
  <si>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</si>
  <si>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</si>
  <si>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</si>
  <si>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</si>
  <si>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</si>
  <si>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</si>
  <si>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</si>
  <si>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</si>
  <si>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</si>
  <si>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</si>
  <si>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</si>
  <si>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</si>
  <si>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</si>
  <si>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</si>
  <si>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</si>
  <si>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</si>
  <si>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</si>
  <si>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</si>
  <si>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</si>
  <si>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</si>
  <si>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</si>
  <si>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</si>
  <si>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</si>
  <si>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</si>
  <si>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</si>
  <si>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</si>
  <si>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</si>
  <si>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</si>
  <si>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</si>
  <si>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</si>
  <si>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</si>
  <si>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</si>
  <si>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</si>
  <si>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</si>
  <si>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</si>
  <si>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</si>
  <si>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</si>
  <si>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</si>
  <si>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3131
3210-417050,56</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</si>
  <si>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</si>
  <si>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</si>
  <si>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</si>
  <si>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</si>
  <si>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</si>
  <si>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</si>
  <si>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</si>
  <si>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</si>
  <si>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</si>
  <si>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</si>
  <si>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</si>
  <si>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</si>
  <si>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</si>
  <si>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</si>
  <si>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</si>
  <si>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</si>
  <si>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</si>
  <si>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</si>
  <si>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</si>
  <si>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</si>
  <si>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</si>
  <si>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</si>
  <si>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</si>
  <si>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</si>
  <si>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</si>
  <si>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</si>
  <si>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</si>
  <si>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</si>
  <si>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</si>
  <si>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</si>
  <si>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</si>
  <si>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</si>
  <si>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</si>
  <si>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</si>
  <si>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</si>
  <si>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</si>
  <si>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</si>
  <si>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</si>
  <si>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</si>
  <si>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</si>
  <si>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</si>
  <si>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</si>
  <si>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</si>
  <si>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</si>
  <si>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</si>
  <si>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</si>
  <si>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</si>
  <si>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</si>
  <si>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</si>
  <si>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</si>
  <si>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</si>
  <si>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</si>
  <si>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</si>
  <si>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</si>
  <si>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</si>
  <si>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</si>
  <si>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</si>
  <si>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</si>
  <si>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</si>
  <si>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</si>
  <si>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</si>
  <si>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</si>
  <si>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</si>
  <si>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</si>
  <si>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</si>
  <si>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</si>
  <si>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</si>
  <si>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</si>
  <si>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</si>
  <si>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</si>
  <si>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</si>
  <si>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</si>
  <si>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</si>
  <si>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</si>
  <si>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</si>
  <si>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</si>
  <si>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</si>
  <si>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</si>
  <si>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</si>
  <si>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</si>
  <si>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</si>
  <si>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</si>
  <si>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</si>
  <si>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</si>
  <si>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</si>
  <si>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</si>
  <si>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</si>
  <si>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</si>
  <si>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</si>
  <si>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</si>
  <si>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</si>
  <si>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</si>
  <si>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</si>
  <si>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</si>
  <si>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</si>
  <si>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</si>
  <si>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</si>
  <si>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</si>
  <si>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</si>
  <si>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</si>
  <si>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</si>
  <si>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</si>
  <si>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</si>
  <si>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</si>
  <si>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</si>
  <si>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</si>
  <si>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</si>
  <si>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</si>
  <si>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</si>
  <si>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</si>
  <si>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</si>
  <si>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</si>
  <si>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</si>
  <si>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</si>
  <si>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</si>
  <si>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</si>
  <si>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</si>
  <si>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</si>
  <si>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</si>
  <si>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</si>
  <si>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</si>
  <si>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</si>
  <si>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</si>
  <si>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</si>
  <si>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</si>
  <si>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</si>
  <si>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</si>
  <si>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</si>
  <si>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</si>
  <si>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</si>
  <si>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</si>
  <si>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</si>
  <si>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</si>
  <si>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</si>
  <si>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</si>
  <si>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</si>
  <si>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</si>
  <si>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</si>
  <si>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</si>
  <si>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</si>
  <si>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</si>
  <si>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</si>
  <si>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</si>
  <si>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</si>
  <si>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</si>
  <si>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</si>
  <si>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</si>
  <si>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</si>
  <si>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</si>
  <si>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</si>
  <si>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</si>
  <si>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</si>
  <si>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</si>
  <si>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</si>
  <si>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</si>
  <si>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</si>
  <si>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</si>
  <si>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</si>
  <si>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</si>
  <si>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</si>
  <si>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</si>
  <si>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</si>
  <si>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</si>
  <si>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</si>
  <si>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</si>
  <si>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</si>
  <si>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</si>
  <si>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</si>
  <si>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</si>
  <si>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</si>
  <si>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</si>
  <si>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</si>
  <si>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</si>
  <si>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</si>
  <si>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</si>
  <si>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</si>
  <si>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</si>
  <si>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</si>
  <si>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</si>
  <si>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</si>
  <si>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</si>
  <si>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</si>
  <si>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</si>
  <si>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</si>
  <si>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</si>
  <si>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</si>
  <si>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</si>
  <si>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</si>
  <si>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</si>
  <si>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</si>
  <si>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</si>
  <si>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</si>
  <si>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</si>
  <si>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</si>
  <si>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</si>
  <si>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</si>
  <si>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</si>
  <si>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</si>
  <si>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</si>
  <si>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</si>
  <si>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</si>
  <si>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</si>
  <si>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</si>
  <si>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</si>
  <si>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</si>
  <si>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</si>
  <si>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</si>
  <si>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</si>
  <si>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</si>
  <si>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</si>
  <si>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</si>
  <si>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</si>
  <si>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</si>
  <si>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</si>
  <si>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</si>
  <si>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</si>
  <si>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</si>
  <si>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</si>
  <si>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</si>
  <si>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</si>
  <si>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</si>
  <si>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</si>
  <si>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</si>
  <si>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</si>
  <si>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</si>
  <si>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</si>
  <si>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</si>
  <si>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</si>
  <si>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</si>
  <si>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</si>
  <si>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</si>
  <si>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</si>
  <si>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</si>
  <si>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</si>
  <si>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</si>
  <si>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</si>
  <si>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</si>
  <si>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</si>
  <si>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</si>
  <si>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</si>
  <si>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</si>
  <si>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</si>
  <si>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</si>
  <si>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</si>
  <si>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</si>
  <si>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</si>
  <si>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</si>
  <si>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</si>
  <si>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</si>
  <si>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</si>
  <si>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</si>
  <si>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</si>
  <si>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</si>
  <si>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</si>
  <si>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</si>
  <si>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</si>
  <si>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</si>
  <si>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</si>
  <si>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</si>
  <si>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</si>
  <si>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</si>
  <si>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</si>
  <si>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</si>
  <si>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</si>
  <si>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</si>
  <si>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</si>
  <si>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</si>
  <si>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</si>
  <si>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</si>
  <si>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</si>
  <si>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</si>
  <si>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</si>
  <si>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</si>
  <si>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</si>
  <si>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</si>
  <si>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</si>
  <si>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</si>
  <si>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</si>
  <si>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</si>
  <si>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</si>
  <si>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</si>
  <si>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</si>
  <si>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</si>
  <si>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</si>
  <si>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</si>
  <si>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</si>
  <si>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</si>
  <si>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</si>
  <si>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</si>
  <si>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</si>
  <si>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</si>
  <si>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</si>
  <si>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</si>
  <si>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</si>
  <si>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</si>
  <si>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</si>
  <si>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</si>
  <si>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</si>
  <si>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</si>
  <si>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</si>
  <si>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</si>
  <si>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</si>
  <si>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</si>
  <si>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</si>
  <si>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</si>
  <si>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</si>
  <si>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</si>
  <si>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</si>
  <si>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</si>
  <si>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</si>
  <si>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</si>
  <si>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</si>
  <si>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</si>
  <si>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</si>
  <si>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</si>
  <si>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</si>
  <si>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</si>
  <si>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</si>
  <si>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</si>
  <si>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</si>
  <si>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</si>
  <si>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</si>
  <si>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</si>
  <si>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</si>
  <si>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</si>
  <si>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</si>
  <si>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</si>
  <si>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</si>
  <si>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</si>
  <si>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</si>
  <si>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</si>
  <si>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</si>
  <si>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</si>
  <si>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</si>
  <si>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</si>
  <si>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</si>
  <si>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</si>
  <si>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</si>
  <si>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</si>
  <si>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</si>
  <si>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</si>
  <si>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</si>
  <si>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</si>
  <si>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</si>
  <si>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</si>
  <si>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</si>
  <si>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</si>
  <si>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</si>
  <si>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</si>
  <si>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</si>
  <si>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</si>
  <si>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</si>
  <si>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</si>
  <si>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</si>
  <si>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</si>
  <si>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</si>
  <si>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</si>
  <si>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</si>
  <si>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</si>
  <si>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</si>
  <si>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</si>
  <si>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</si>
  <si>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</si>
  <si>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</si>
  <si>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</si>
  <si>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</si>
  <si>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</si>
  <si>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</si>
  <si>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</si>
  <si>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</si>
  <si>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</si>
  <si>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</si>
  <si>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</si>
  <si>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</si>
  <si>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</si>
  <si>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</si>
  <si>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</si>
  <si>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</si>
  <si>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</si>
  <si>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</si>
  <si>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</si>
  <si>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</si>
  <si>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</si>
  <si>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</si>
  <si>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</si>
  <si>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</si>
  <si>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</si>
  <si>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</si>
  <si>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</si>
  <si>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</si>
  <si>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</si>
  <si>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</si>
  <si>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</si>
  <si>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</si>
  <si>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</si>
  <si>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</si>
  <si>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</si>
  <si>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</si>
  <si>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</si>
  <si>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</si>
  <si>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</si>
  <si>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</si>
  <si>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</si>
  <si>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</si>
  <si>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</si>
  <si>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</si>
  <si>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</si>
  <si>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</si>
  <si>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</si>
  <si>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</si>
  <si>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</si>
  <si>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</si>
  <si>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</si>
  <si>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</si>
  <si>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</si>
  <si>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</si>
  <si>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</si>
  <si>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</si>
  <si>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</si>
  <si>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</si>
  <si>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</si>
  <si>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</si>
  <si>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</si>
  <si>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</si>
  <si>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</si>
  <si>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</si>
  <si>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</si>
  <si>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</si>
  <si>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</si>
  <si>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</si>
  <si>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</si>
  <si>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</si>
  <si>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</si>
  <si>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</si>
  <si>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</si>
  <si>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</si>
  <si>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</si>
  <si>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</si>
  <si>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</si>
  <si>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</si>
  <si>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</si>
  <si>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</si>
  <si>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</si>
  <si>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</si>
  <si>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</si>
  <si>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</si>
  <si>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</si>
  <si>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</si>
  <si>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</si>
  <si>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</si>
  <si>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</si>
  <si>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</si>
  <si>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</si>
  <si>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</si>
  <si>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</si>
  <si>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</si>
  <si>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</si>
  <si>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</si>
  <si>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</si>
  <si>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</si>
  <si>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</si>
  <si>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</si>
  <si>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</si>
  <si>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</si>
  <si>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</si>
  <si>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</si>
  <si>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</si>
  <si>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</si>
  <si>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</si>
  <si>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</si>
  <si>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</si>
  <si>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</si>
  <si>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</si>
  <si>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</si>
  <si>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</si>
  <si>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</si>
  <si>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</si>
  <si>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</si>
  <si>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</si>
  <si>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</si>
  <si>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</si>
  <si>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</si>
  <si>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</si>
  <si>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</si>
  <si>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</si>
  <si>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</si>
  <si>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</si>
  <si>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</si>
  <si>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</si>
  <si>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</si>
  <si>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</si>
  <si>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</si>
  <si>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</si>
  <si>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</si>
  <si>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</si>
  <si>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</si>
  <si>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</si>
  <si>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</si>
  <si>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</si>
  <si>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</si>
  <si>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</si>
  <si>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</si>
  <si>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</si>
  <si>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</si>
  <si>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</si>
  <si>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</si>
  <si>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</si>
  <si>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</si>
  <si>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</si>
  <si>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</si>
  <si>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</si>
  <si>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</si>
  <si>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</si>
  <si>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</si>
  <si>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</si>
  <si>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</si>
  <si>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</si>
  <si>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</si>
  <si>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</si>
  <si>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</si>
  <si>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</si>
  <si>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</si>
  <si>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</si>
  <si>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</si>
  <si>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</si>
  <si>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</si>
  <si>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</si>
  <si>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</si>
  <si>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</si>
  <si>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</si>
  <si>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</si>
  <si>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</si>
  <si>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</si>
  <si>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</si>
  <si>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</si>
  <si>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</si>
  <si>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</si>
  <si>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</si>
  <si>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</si>
  <si>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</si>
  <si>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</si>
  <si>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</si>
  <si>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</si>
  <si>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</si>
  <si>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</si>
  <si>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</si>
  <si>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</si>
  <si>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</si>
  <si>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</si>
  <si>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</si>
  <si>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</si>
  <si>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</si>
  <si>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</si>
  <si>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</si>
  <si>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</si>
  <si>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</si>
  <si>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</si>
  <si>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</si>
  <si>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</si>
  <si>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</si>
  <si>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</si>
  <si>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</si>
  <si>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</si>
  <si>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</si>
  <si>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</si>
  <si>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</si>
  <si>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</si>
  <si>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</si>
  <si>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</si>
  <si>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</si>
  <si>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</si>
  <si>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</si>
  <si>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</si>
  <si>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</si>
  <si>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</si>
  <si>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</si>
  <si>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</si>
  <si>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</si>
  <si>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</si>
  <si>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</si>
  <si>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</si>
  <si>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</si>
  <si>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</si>
  <si>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</si>
  <si>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</si>
  <si>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</si>
  <si>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</si>
  <si>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</si>
  <si>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</si>
  <si>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</si>
  <si>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</si>
  <si>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</si>
  <si>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</si>
  <si>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</si>
  <si>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</si>
  <si>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</si>
  <si>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</si>
  <si>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</si>
  <si>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</si>
  <si>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</si>
  <si>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</si>
  <si>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</si>
  <si>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</si>
  <si>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</si>
  <si>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</si>
  <si>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</si>
  <si>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</si>
  <si>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</si>
  <si>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</si>
  <si>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</si>
  <si>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</si>
  <si>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</si>
  <si>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</si>
  <si>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</si>
  <si>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</si>
  <si>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</si>
  <si>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</si>
  <si>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</si>
  <si>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</si>
  <si>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</si>
  <si>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</si>
  <si>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</si>
  <si>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</si>
  <si>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</si>
  <si>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</si>
  <si>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</si>
  <si>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</si>
  <si>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</si>
  <si>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</si>
  <si>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</si>
  <si>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</si>
  <si>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</si>
  <si>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</si>
  <si>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</si>
  <si>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</si>
  <si>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</si>
  <si>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</si>
  <si>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</si>
  <si>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</si>
  <si>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</si>
  <si>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</si>
  <si>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</si>
  <si>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</si>
  <si>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</si>
  <si>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</si>
  <si>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</si>
  <si>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</si>
  <si>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</si>
  <si>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</si>
  <si>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</si>
  <si>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</si>
  <si>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</si>
  <si>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</si>
  <si>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</si>
  <si>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</si>
  <si>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</si>
  <si>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</si>
  <si>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</si>
  <si>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</si>
  <si>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</si>
  <si>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</si>
  <si>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</si>
  <si>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</si>
  <si>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</si>
  <si>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</si>
  <si>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</si>
  <si>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</si>
  <si>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</si>
  <si>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</si>
  <si>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</si>
  <si>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</si>
  <si>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</si>
  <si>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</si>
  <si>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</si>
  <si>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</si>
  <si>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</si>
  <si>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</si>
  <si>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</si>
  <si>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</si>
  <si>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</si>
  <si>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</si>
  <si>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</si>
  <si>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</si>
  <si>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</si>
  <si>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</si>
  <si>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</si>
  <si>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</si>
  <si>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</si>
  <si>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</si>
  <si>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</si>
  <si>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</si>
  <si>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</si>
  <si>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</si>
  <si>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</si>
  <si>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</si>
  <si>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</si>
  <si>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</si>
  <si>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</si>
  <si>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</si>
  <si>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</si>
  <si>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</si>
  <si>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</si>
  <si>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</si>
  <si>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</si>
  <si>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</si>
  <si>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</si>
  <si>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</si>
  <si>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</si>
  <si>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</si>
  <si>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</si>
  <si>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</si>
  <si>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</si>
  <si>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</si>
  <si>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</si>
  <si>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</si>
  <si>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</si>
  <si>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</si>
  <si>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</si>
  <si>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</si>
  <si>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</si>
  <si>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</si>
  <si>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</si>
  <si>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</si>
  <si>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</si>
  <si>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</si>
  <si>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</si>
  <si>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</si>
  <si>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</si>
  <si>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</si>
  <si>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</si>
  <si>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</si>
  <si>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</si>
  <si>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</si>
  <si>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</si>
  <si>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</si>
  <si>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</si>
  <si>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</si>
  <si>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</si>
  <si>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</si>
  <si>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</si>
  <si>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</si>
  <si>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</si>
  <si>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</si>
  <si>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</si>
  <si>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</si>
  <si>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</si>
  <si>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</si>
  <si>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</si>
  <si>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</si>
  <si>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</si>
  <si>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</si>
  <si>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</si>
  <si>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</si>
  <si>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</si>
  <si>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</si>
  <si>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</si>
  <si>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</si>
  <si>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</si>
  <si>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</si>
  <si>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</si>
  <si>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</si>
  <si>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</si>
  <si>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</si>
  <si>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</si>
  <si>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</si>
  <si>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</si>
  <si>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</si>
  <si>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</si>
  <si>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</si>
  <si>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</si>
  <si>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</si>
  <si>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</si>
  <si>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</si>
  <si>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</si>
  <si>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</si>
  <si>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</si>
  <si>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</si>
  <si>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</si>
  <si>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</si>
  <si>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</si>
  <si>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</si>
  <si>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</si>
  <si>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</si>
  <si>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</si>
  <si>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</si>
  <si>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</si>
  <si>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</si>
  <si>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</si>
  <si>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</si>
  <si>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</si>
  <si>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</si>
  <si>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</si>
  <si>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</si>
  <si>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</si>
  <si>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</si>
  <si>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</si>
  <si>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</si>
  <si>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</si>
  <si>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</si>
  <si>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</si>
  <si>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</si>
  <si>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</si>
  <si>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</si>
  <si>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</si>
  <si>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</si>
  <si>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</si>
  <si>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</si>
  <si>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</si>
  <si>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</si>
  <si>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</si>
  <si>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</si>
  <si>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</si>
  <si>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</si>
  <si>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</si>
  <si>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</si>
  <si>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</si>
  <si>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</si>
  <si>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</si>
  <si>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</si>
  <si>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</si>
  <si>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</si>
  <si>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</si>
  <si>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</si>
  <si>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</si>
  <si>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</si>
  <si>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</si>
  <si>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</si>
  <si>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</si>
  <si>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</si>
  <si>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</si>
  <si>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</si>
  <si>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</si>
  <si>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</si>
  <si>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</si>
  <si>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</si>
  <si>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</si>
  <si>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</si>
  <si>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</si>
  <si>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</si>
  <si>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</si>
  <si>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</si>
  <si>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</si>
  <si>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</si>
  <si>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</si>
  <si>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</si>
  <si>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</si>
  <si>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</si>
  <si>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</si>
  <si>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</si>
  <si>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</si>
  <si>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</si>
  <si>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</si>
  <si>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</si>
  <si>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</si>
  <si>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</si>
  <si>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</si>
  <si>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</si>
  <si>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</si>
  <si>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</si>
  <si>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</si>
  <si>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Надійшло станом на 15.07.2014</t>
  </si>
  <si>
    <t>Профінансовано на 15.07.2014</t>
  </si>
  <si>
    <t>Залишок коштів на рахунку на 15.07.2014</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</si>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</sst>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580</v>
      </c>
      <c r="F1" s="20"/>
      <c r="G1" s="21"/>
      <c r="H1" s="21"/>
    </row>
    <row r="2" spans="5:8" ht="44.25" customHeight="1">
      <c r="E2" s="521" t="s">
        <v>842</v>
      </c>
      <c r="F2" s="521"/>
      <c r="G2" s="521"/>
      <c r="H2" s="521"/>
    </row>
    <row r="8" spans="1:7" ht="57" customHeight="1">
      <c r="A8" s="522" t="s">
        <v>892</v>
      </c>
      <c r="B8" s="523"/>
      <c r="C8" s="523"/>
      <c r="D8" s="523"/>
      <c r="E8" s="523"/>
      <c r="F8" s="523"/>
      <c r="G8" s="523"/>
    </row>
    <row r="9" ht="40.5" customHeight="1">
      <c r="G9" s="2" t="s">
        <v>788</v>
      </c>
    </row>
    <row r="10" spans="1:7" ht="20.25">
      <c r="A10" s="524" t="s">
        <v>1374</v>
      </c>
      <c r="B10" s="524" t="s">
        <v>1375</v>
      </c>
      <c r="C10" s="525" t="s">
        <v>1240</v>
      </c>
      <c r="D10" s="526"/>
      <c r="E10" s="526"/>
      <c r="F10" s="526"/>
      <c r="G10" s="527"/>
    </row>
    <row r="11" spans="1:7" ht="46.5" customHeight="1">
      <c r="A11" s="524"/>
      <c r="B11" s="524"/>
      <c r="C11" s="528" t="s">
        <v>440</v>
      </c>
      <c r="D11" s="529"/>
      <c r="E11" s="533" t="s">
        <v>441</v>
      </c>
      <c r="F11" s="534"/>
      <c r="G11" s="530" t="s">
        <v>1369</v>
      </c>
    </row>
    <row r="12" spans="1:7" ht="20.25">
      <c r="A12" s="524"/>
      <c r="B12" s="524"/>
      <c r="C12" s="3">
        <v>250344</v>
      </c>
      <c r="D12" s="3">
        <v>250380</v>
      </c>
      <c r="E12" s="3">
        <v>250344</v>
      </c>
      <c r="F12" s="3">
        <v>250324</v>
      </c>
      <c r="G12" s="531"/>
    </row>
    <row r="13" spans="1:7" ht="158.25" customHeight="1">
      <c r="A13" s="524"/>
      <c r="B13" s="524"/>
      <c r="C13" s="4" t="s">
        <v>578</v>
      </c>
      <c r="D13" s="4" t="s">
        <v>1272</v>
      </c>
      <c r="E13" s="4" t="s">
        <v>578</v>
      </c>
      <c r="F13" s="4" t="s">
        <v>1618</v>
      </c>
      <c r="G13" s="532"/>
    </row>
    <row r="14" spans="1:7" ht="20.25">
      <c r="A14" s="4"/>
      <c r="B14" s="17" t="s">
        <v>1376</v>
      </c>
      <c r="C14" s="18" t="e">
        <f>#REF!+C15</f>
        <v>#REF!</v>
      </c>
      <c r="D14" s="18"/>
      <c r="E14" s="18">
        <f>E15</f>
        <v>400</v>
      </c>
      <c r="F14" s="18"/>
      <c r="G14" s="18">
        <f>G15</f>
        <v>400</v>
      </c>
    </row>
    <row r="15" spans="1:7" ht="60.75">
      <c r="A15" s="4"/>
      <c r="B15" s="6" t="s">
        <v>1273</v>
      </c>
      <c r="C15" s="8"/>
      <c r="D15" s="15"/>
      <c r="E15" s="16">
        <f>200+200</f>
        <v>400</v>
      </c>
      <c r="F15" s="16"/>
      <c r="G15" s="16">
        <f>C15+D15+E15</f>
        <v>400</v>
      </c>
    </row>
    <row r="16" spans="1:7" ht="20.25">
      <c r="A16" s="9">
        <v>23100000000</v>
      </c>
      <c r="B16" s="17" t="s">
        <v>893</v>
      </c>
      <c r="C16" s="17"/>
      <c r="D16" s="18">
        <f>D17</f>
        <v>1191.269</v>
      </c>
      <c r="E16" s="18"/>
      <c r="F16" s="18">
        <f>F17+F18</f>
        <v>3344.5</v>
      </c>
      <c r="G16" s="18">
        <f>SUM(C16:F16)</f>
        <v>4535.769</v>
      </c>
    </row>
    <row r="17" spans="1:7" ht="71.25" customHeight="1">
      <c r="A17" s="4"/>
      <c r="B17" s="6" t="s">
        <v>439</v>
      </c>
      <c r="C17" s="6"/>
      <c r="D17" s="7">
        <v>1191.269</v>
      </c>
      <c r="E17" s="7"/>
      <c r="F17" s="7"/>
      <c r="G17" s="7">
        <f>D17</f>
        <v>1191.269</v>
      </c>
    </row>
    <row r="18" spans="1:7" ht="40.5">
      <c r="A18" s="4"/>
      <c r="B18" s="19" t="s">
        <v>1151</v>
      </c>
      <c r="C18" s="6"/>
      <c r="D18" s="7"/>
      <c r="E18" s="7"/>
      <c r="F18" s="7">
        <v>3344.5</v>
      </c>
      <c r="G18" s="7">
        <f>F18</f>
        <v>3344.5</v>
      </c>
    </row>
    <row r="19" spans="1:7" ht="20.25">
      <c r="A19" s="6"/>
      <c r="B19" s="10" t="s">
        <v>1384</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1164</v>
      </c>
      <c r="G1" s="578"/>
      <c r="H1" s="578"/>
      <c r="I1" s="110"/>
      <c r="J1" s="110"/>
      <c r="K1" s="571"/>
      <c r="L1" s="572"/>
      <c r="M1" s="572"/>
      <c r="N1" s="572"/>
      <c r="O1" s="572"/>
    </row>
    <row r="2" spans="1:15" ht="82.5" customHeight="1">
      <c r="A2" s="573" t="s">
        <v>1602</v>
      </c>
      <c r="B2" s="573"/>
      <c r="C2" s="573"/>
      <c r="D2" s="573"/>
      <c r="E2" s="573"/>
      <c r="F2" s="573"/>
      <c r="G2" s="573"/>
      <c r="H2" s="573"/>
      <c r="I2" s="573"/>
      <c r="J2" s="573"/>
      <c r="K2" s="573"/>
      <c r="L2" s="573"/>
      <c r="M2" s="573"/>
      <c r="N2" s="573"/>
      <c r="O2" s="573"/>
    </row>
    <row r="3" spans="1:15" ht="18.75">
      <c r="A3" s="111"/>
      <c r="B3" s="111"/>
      <c r="C3" s="112"/>
      <c r="D3" s="113"/>
      <c r="E3" s="111"/>
      <c r="F3" s="111"/>
      <c r="G3" s="111"/>
      <c r="H3" s="114" t="s">
        <v>1286</v>
      </c>
      <c r="I3" s="115"/>
      <c r="J3" s="115"/>
      <c r="K3" s="116"/>
      <c r="L3" s="115"/>
      <c r="M3" s="117"/>
      <c r="N3" s="117"/>
      <c r="O3" s="107"/>
    </row>
    <row r="4" spans="1:63" s="24" customFormat="1" ht="64.5" customHeight="1">
      <c r="A4" s="118" t="s">
        <v>894</v>
      </c>
      <c r="B4" s="118" t="s">
        <v>895</v>
      </c>
      <c r="C4" s="574" t="s">
        <v>951</v>
      </c>
      <c r="D4" s="575" t="s">
        <v>896</v>
      </c>
      <c r="E4" s="575" t="s">
        <v>1392</v>
      </c>
      <c r="F4" s="575" t="s">
        <v>554</v>
      </c>
      <c r="G4" s="575" t="s">
        <v>1040</v>
      </c>
      <c r="H4" s="576" t="s">
        <v>1041</v>
      </c>
      <c r="I4" s="577" t="s">
        <v>1042</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1043</v>
      </c>
      <c r="B5" s="118" t="s">
        <v>1372</v>
      </c>
      <c r="C5" s="574"/>
      <c r="D5" s="575"/>
      <c r="E5" s="575"/>
      <c r="F5" s="575"/>
      <c r="G5" s="575"/>
      <c r="H5" s="576"/>
      <c r="I5" s="121" t="s">
        <v>1044</v>
      </c>
      <c r="J5" s="121" t="s">
        <v>1045</v>
      </c>
      <c r="K5" s="122" t="s">
        <v>1046</v>
      </c>
      <c r="L5" s="123" t="s">
        <v>1047</v>
      </c>
      <c r="M5" s="124" t="s">
        <v>1048</v>
      </c>
      <c r="N5" s="124" t="s">
        <v>1049</v>
      </c>
      <c r="O5" s="124" t="s">
        <v>1050</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1373</v>
      </c>
      <c r="B7" s="563" t="s">
        <v>1051</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1447</v>
      </c>
      <c r="B8" s="537" t="s">
        <v>1052</v>
      </c>
      <c r="C8" s="135"/>
      <c r="D8" s="136" t="s">
        <v>1053</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1054</v>
      </c>
      <c r="D9" s="141" t="s">
        <v>1418</v>
      </c>
      <c r="E9" s="142"/>
      <c r="F9" s="143"/>
      <c r="G9" s="142"/>
      <c r="H9" s="144">
        <f t="shared" si="0"/>
        <v>0</v>
      </c>
      <c r="I9" s="145"/>
      <c r="J9" s="145"/>
      <c r="K9" s="145"/>
      <c r="L9" s="145"/>
      <c r="M9" s="146"/>
      <c r="N9" s="146"/>
      <c r="O9" s="147"/>
      <c r="P9" s="25"/>
      <c r="Q9" s="29"/>
    </row>
    <row r="10" spans="1:17" s="30" customFormat="1" ht="31.5">
      <c r="A10" s="511"/>
      <c r="B10" s="507"/>
      <c r="C10" s="135" t="s">
        <v>1419</v>
      </c>
      <c r="D10" s="141" t="s">
        <v>1420</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1421</v>
      </c>
      <c r="D11" s="141" t="s">
        <v>1422</v>
      </c>
      <c r="E11" s="142"/>
      <c r="F11" s="143"/>
      <c r="G11" s="142"/>
      <c r="H11" s="144">
        <f t="shared" si="0"/>
        <v>0</v>
      </c>
      <c r="I11" s="145"/>
      <c r="J11" s="145"/>
      <c r="K11" s="145"/>
      <c r="L11" s="145"/>
      <c r="M11" s="146"/>
      <c r="N11" s="146"/>
      <c r="O11" s="147"/>
      <c r="P11" s="25"/>
      <c r="Q11" s="29"/>
    </row>
    <row r="12" spans="1:17" s="30" customFormat="1" ht="31.5" hidden="1">
      <c r="A12" s="511"/>
      <c r="B12" s="507"/>
      <c r="C12" s="135" t="s">
        <v>1423</v>
      </c>
      <c r="D12" s="141" t="s">
        <v>332</v>
      </c>
      <c r="E12" s="142"/>
      <c r="F12" s="143"/>
      <c r="G12" s="142"/>
      <c r="H12" s="144">
        <f t="shared" si="0"/>
        <v>0</v>
      </c>
      <c r="I12" s="145"/>
      <c r="J12" s="145"/>
      <c r="K12" s="145"/>
      <c r="L12" s="145"/>
      <c r="M12" s="146"/>
      <c r="N12" s="146"/>
      <c r="O12" s="147"/>
      <c r="P12" s="25"/>
      <c r="Q12" s="29"/>
    </row>
    <row r="13" spans="1:17" s="30" customFormat="1" ht="47.25" hidden="1">
      <c r="A13" s="511"/>
      <c r="B13" s="507"/>
      <c r="C13" s="135" t="s">
        <v>333</v>
      </c>
      <c r="D13" s="141" t="s">
        <v>334</v>
      </c>
      <c r="E13" s="142"/>
      <c r="F13" s="143"/>
      <c r="G13" s="142"/>
      <c r="H13" s="144">
        <f t="shared" si="0"/>
        <v>0</v>
      </c>
      <c r="I13" s="145"/>
      <c r="J13" s="145"/>
      <c r="K13" s="145"/>
      <c r="L13" s="145"/>
      <c r="M13" s="146"/>
      <c r="N13" s="146"/>
      <c r="O13" s="147"/>
      <c r="P13" s="25"/>
      <c r="Q13" s="29"/>
    </row>
    <row r="14" spans="1:17" s="30" customFormat="1" ht="15.75" hidden="1">
      <c r="A14" s="511"/>
      <c r="B14" s="507"/>
      <c r="C14" s="135" t="s">
        <v>335</v>
      </c>
      <c r="D14" s="141" t="s">
        <v>336</v>
      </c>
      <c r="E14" s="142"/>
      <c r="F14" s="143"/>
      <c r="G14" s="142"/>
      <c r="H14" s="144">
        <f t="shared" si="0"/>
        <v>0</v>
      </c>
      <c r="I14" s="145"/>
      <c r="J14" s="145"/>
      <c r="K14" s="145"/>
      <c r="L14" s="145"/>
      <c r="M14" s="146"/>
      <c r="N14" s="146"/>
      <c r="O14" s="147"/>
      <c r="P14" s="25"/>
      <c r="Q14" s="29"/>
    </row>
    <row r="15" spans="1:17" s="30" customFormat="1" ht="31.5" hidden="1">
      <c r="A15" s="511"/>
      <c r="B15" s="507"/>
      <c r="C15" s="135" t="s">
        <v>337</v>
      </c>
      <c r="D15" s="141" t="s">
        <v>652</v>
      </c>
      <c r="E15" s="142"/>
      <c r="F15" s="143"/>
      <c r="G15" s="142"/>
      <c r="H15" s="144">
        <f t="shared" si="0"/>
        <v>0</v>
      </c>
      <c r="I15" s="145"/>
      <c r="J15" s="145"/>
      <c r="K15" s="145"/>
      <c r="L15" s="145"/>
      <c r="M15" s="146"/>
      <c r="N15" s="146"/>
      <c r="O15" s="147"/>
      <c r="P15" s="25"/>
      <c r="Q15" s="29"/>
    </row>
    <row r="16" spans="1:17" s="30" customFormat="1" ht="47.25">
      <c r="A16" s="511"/>
      <c r="B16" s="507"/>
      <c r="C16" s="148" t="s">
        <v>653</v>
      </c>
      <c r="D16" s="141" t="s">
        <v>654</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655</v>
      </c>
      <c r="D17" s="141" t="s">
        <v>988</v>
      </c>
      <c r="E17" s="142"/>
      <c r="F17" s="143"/>
      <c r="G17" s="142"/>
      <c r="H17" s="144">
        <f t="shared" si="0"/>
        <v>0</v>
      </c>
      <c r="I17" s="145"/>
      <c r="J17" s="145"/>
      <c r="K17" s="145"/>
      <c r="L17" s="145"/>
      <c r="M17" s="146"/>
      <c r="N17" s="146"/>
      <c r="O17" s="147"/>
      <c r="P17" s="25"/>
      <c r="Q17" s="29"/>
    </row>
    <row r="18" spans="1:17" s="30" customFormat="1" ht="31.5" hidden="1">
      <c r="A18" s="511"/>
      <c r="B18" s="507"/>
      <c r="C18" s="148" t="s">
        <v>989</v>
      </c>
      <c r="D18" s="141" t="s">
        <v>197</v>
      </c>
      <c r="E18" s="142"/>
      <c r="F18" s="143"/>
      <c r="G18" s="142"/>
      <c r="H18" s="144">
        <f t="shared" si="0"/>
        <v>0</v>
      </c>
      <c r="I18" s="145"/>
      <c r="J18" s="145"/>
      <c r="K18" s="145"/>
      <c r="L18" s="145"/>
      <c r="M18" s="146"/>
      <c r="N18" s="146"/>
      <c r="O18" s="147"/>
      <c r="P18" s="25"/>
      <c r="Q18" s="29"/>
    </row>
    <row r="19" spans="1:17" s="30" customFormat="1" ht="31.5">
      <c r="A19" s="511"/>
      <c r="B19" s="507"/>
      <c r="C19" s="148" t="s">
        <v>198</v>
      </c>
      <c r="D19" s="141" t="s">
        <v>199</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200</v>
      </c>
      <c r="D20" s="141" t="s">
        <v>226</v>
      </c>
      <c r="E20" s="142"/>
      <c r="F20" s="143"/>
      <c r="G20" s="142"/>
      <c r="H20" s="144">
        <f t="shared" si="0"/>
        <v>0</v>
      </c>
      <c r="I20" s="145"/>
      <c r="J20" s="145"/>
      <c r="K20" s="145"/>
      <c r="L20" s="145"/>
      <c r="M20" s="146"/>
      <c r="N20" s="146"/>
      <c r="O20" s="147"/>
      <c r="P20" s="25"/>
      <c r="Q20" s="29"/>
    </row>
    <row r="21" spans="1:17" s="30" customFormat="1" ht="31.5" hidden="1">
      <c r="A21" s="511"/>
      <c r="B21" s="507"/>
      <c r="C21" s="148" t="s">
        <v>227</v>
      </c>
      <c r="D21" s="141" t="s">
        <v>228</v>
      </c>
      <c r="E21" s="142"/>
      <c r="F21" s="143"/>
      <c r="G21" s="142"/>
      <c r="H21" s="144">
        <f t="shared" si="0"/>
        <v>0</v>
      </c>
      <c r="I21" s="145"/>
      <c r="J21" s="145"/>
      <c r="K21" s="145"/>
      <c r="L21" s="145"/>
      <c r="M21" s="146"/>
      <c r="N21" s="146"/>
      <c r="O21" s="147"/>
      <c r="P21" s="25"/>
      <c r="Q21" s="29"/>
    </row>
    <row r="22" spans="1:17" s="30" customFormat="1" ht="31.5" hidden="1">
      <c r="A22" s="511"/>
      <c r="B22" s="507"/>
      <c r="C22" s="149" t="s">
        <v>245</v>
      </c>
      <c r="D22" s="150" t="s">
        <v>246</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247</v>
      </c>
      <c r="E23" s="151"/>
      <c r="F23" s="152"/>
      <c r="G23" s="151"/>
      <c r="H23" s="153">
        <f t="shared" si="0"/>
        <v>0</v>
      </c>
      <c r="I23" s="154"/>
      <c r="J23" s="154"/>
      <c r="K23" s="154"/>
      <c r="L23" s="154"/>
      <c r="M23" s="155"/>
      <c r="N23" s="155"/>
      <c r="O23" s="156"/>
      <c r="P23" s="25"/>
      <c r="Q23" s="29"/>
    </row>
    <row r="24" spans="1:17" s="30" customFormat="1" ht="47.25">
      <c r="A24" s="511"/>
      <c r="B24" s="507"/>
      <c r="C24" s="149"/>
      <c r="D24" s="150" t="s">
        <v>248</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1031</v>
      </c>
      <c r="E25" s="151"/>
      <c r="F25" s="152"/>
      <c r="G25" s="151"/>
      <c r="H25" s="153">
        <f t="shared" si="0"/>
        <v>0</v>
      </c>
      <c r="I25" s="154"/>
      <c r="J25" s="154"/>
      <c r="K25" s="154"/>
      <c r="L25" s="154"/>
      <c r="M25" s="155"/>
      <c r="N25" s="155"/>
      <c r="O25" s="156"/>
      <c r="P25" s="25"/>
      <c r="Q25" s="29"/>
    </row>
    <row r="26" spans="1:17" s="30" customFormat="1" ht="31.5">
      <c r="A26" s="511"/>
      <c r="B26" s="507"/>
      <c r="C26" s="149"/>
      <c r="D26" s="150" t="s">
        <v>278</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201</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622</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1445</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1064</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1065</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1066</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1067</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1068</v>
      </c>
      <c r="E38" s="151"/>
      <c r="F38" s="152"/>
      <c r="G38" s="151"/>
      <c r="H38" s="153">
        <f>I38+K38+L38+M38+N38+O38</f>
        <v>0</v>
      </c>
      <c r="I38" s="154"/>
      <c r="J38" s="154"/>
      <c r="K38" s="154"/>
      <c r="L38" s="154"/>
      <c r="M38" s="155"/>
      <c r="N38" s="155"/>
      <c r="O38" s="156"/>
      <c r="P38" s="25"/>
      <c r="Q38" s="29"/>
    </row>
    <row r="39" spans="1:17" s="30" customFormat="1" ht="47.25" hidden="1">
      <c r="A39" s="497"/>
      <c r="B39" s="497"/>
      <c r="C39" s="149" t="s">
        <v>1069</v>
      </c>
      <c r="D39" s="150" t="s">
        <v>1100</v>
      </c>
      <c r="E39" s="151"/>
      <c r="F39" s="152"/>
      <c r="G39" s="151"/>
      <c r="H39" s="153">
        <f>I39+K39+L39+M39+N39+O39</f>
        <v>0</v>
      </c>
      <c r="I39" s="154"/>
      <c r="J39" s="154"/>
      <c r="K39" s="154"/>
      <c r="L39" s="154"/>
      <c r="M39" s="155"/>
      <c r="N39" s="155"/>
      <c r="O39" s="156"/>
      <c r="P39" s="25"/>
      <c r="Q39" s="29"/>
    </row>
    <row r="40" spans="1:17" s="30" customFormat="1" ht="31.5" hidden="1">
      <c r="A40" s="514" t="s">
        <v>581</v>
      </c>
      <c r="B40" s="580" t="s">
        <v>837</v>
      </c>
      <c r="C40" s="148"/>
      <c r="D40" s="33" t="s">
        <v>1486</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1487</v>
      </c>
      <c r="E41" s="142"/>
      <c r="F41" s="143"/>
      <c r="G41" s="142"/>
      <c r="H41" s="144">
        <f>I41+K41+L41+M41+N41+O41</f>
        <v>0</v>
      </c>
      <c r="I41" s="145"/>
      <c r="J41" s="145"/>
      <c r="K41" s="145"/>
      <c r="L41" s="145"/>
      <c r="M41" s="146"/>
      <c r="N41" s="146"/>
      <c r="O41" s="147"/>
      <c r="P41" s="25"/>
      <c r="Q41" s="29"/>
    </row>
    <row r="42" spans="1:17" s="30" customFormat="1" ht="15.75" hidden="1">
      <c r="A42" s="492">
        <v>110502</v>
      </c>
      <c r="B42" s="560" t="s">
        <v>950</v>
      </c>
      <c r="C42" s="148"/>
      <c r="D42" s="136" t="s">
        <v>1053</v>
      </c>
      <c r="E42" s="142"/>
      <c r="F42" s="143"/>
      <c r="G42" s="142"/>
      <c r="H42" s="144"/>
      <c r="I42" s="145"/>
      <c r="J42" s="145"/>
      <c r="K42" s="145"/>
      <c r="L42" s="145"/>
      <c r="M42" s="146"/>
      <c r="N42" s="146"/>
      <c r="O42" s="147"/>
      <c r="P42" s="25"/>
      <c r="Q42" s="29"/>
    </row>
    <row r="43" spans="1:17" s="30" customFormat="1" ht="31.5" hidden="1">
      <c r="A43" s="493"/>
      <c r="B43" s="564"/>
      <c r="C43" s="148"/>
      <c r="D43" s="136" t="s">
        <v>1488</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3"/>
      <c r="B44" s="564"/>
      <c r="C44" s="148"/>
      <c r="D44" s="141" t="s">
        <v>1489</v>
      </c>
      <c r="E44" s="142"/>
      <c r="F44" s="143"/>
      <c r="G44" s="142"/>
      <c r="H44" s="144">
        <f t="shared" si="2"/>
        <v>0</v>
      </c>
      <c r="I44" s="145"/>
      <c r="J44" s="145"/>
      <c r="K44" s="145"/>
      <c r="L44" s="163"/>
      <c r="M44" s="146"/>
      <c r="N44" s="146"/>
      <c r="O44" s="147"/>
      <c r="P44" s="25"/>
      <c r="Q44" s="29"/>
    </row>
    <row r="45" spans="1:16" s="36" customFormat="1" ht="31.5" hidden="1">
      <c r="A45" s="497"/>
      <c r="B45" s="497"/>
      <c r="C45" s="148" t="s">
        <v>1490</v>
      </c>
      <c r="D45" s="141" t="s">
        <v>1491</v>
      </c>
      <c r="E45" s="142"/>
      <c r="F45" s="143"/>
      <c r="G45" s="142"/>
      <c r="H45" s="144">
        <f t="shared" si="2"/>
        <v>0</v>
      </c>
      <c r="I45" s="145"/>
      <c r="J45" s="145"/>
      <c r="K45" s="145"/>
      <c r="L45" s="145"/>
      <c r="M45" s="146"/>
      <c r="N45" s="146"/>
      <c r="O45" s="147"/>
      <c r="P45" s="35"/>
    </row>
    <row r="46" spans="1:63" s="28" customFormat="1" ht="15.75" hidden="1">
      <c r="A46" s="510" t="s">
        <v>1379</v>
      </c>
      <c r="B46" s="537" t="s">
        <v>1380</v>
      </c>
      <c r="C46" s="148"/>
      <c r="D46" s="136" t="s">
        <v>1053</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1492</v>
      </c>
      <c r="D47" s="141" t="s">
        <v>1493</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1494</v>
      </c>
      <c r="D48" s="141" t="s">
        <v>1495</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23</v>
      </c>
      <c r="C49" s="167"/>
      <c r="D49" s="168" t="s">
        <v>1119</v>
      </c>
      <c r="E49" s="137"/>
      <c r="F49" s="159"/>
      <c r="G49" s="137"/>
      <c r="H49" s="139">
        <f t="shared" si="2"/>
        <v>0</v>
      </c>
      <c r="I49" s="169"/>
      <c r="J49" s="169"/>
      <c r="K49" s="169"/>
      <c r="L49" s="170"/>
      <c r="M49" s="171"/>
      <c r="N49" s="171"/>
      <c r="O49" s="171"/>
      <c r="P49" s="25"/>
      <c r="Q49" s="29"/>
    </row>
    <row r="50" spans="1:17" s="30" customFormat="1" ht="31.5" hidden="1">
      <c r="A50" s="537">
        <v>250404</v>
      </c>
      <c r="B50" s="537" t="s">
        <v>1368</v>
      </c>
      <c r="C50" s="135"/>
      <c r="D50" s="136" t="s">
        <v>1120</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1121</v>
      </c>
      <c r="D51" s="141" t="s">
        <v>709</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710</v>
      </c>
      <c r="D52" s="141" t="s">
        <v>1487</v>
      </c>
      <c r="E52" s="172"/>
      <c r="F52" s="143"/>
      <c r="G52" s="172"/>
      <c r="H52" s="144">
        <f t="shared" si="2"/>
        <v>0</v>
      </c>
      <c r="I52" s="145"/>
      <c r="J52" s="145"/>
      <c r="K52" s="165"/>
      <c r="L52" s="173">
        <f>2.98-2.98</f>
        <v>0</v>
      </c>
      <c r="M52" s="146"/>
      <c r="N52" s="146"/>
      <c r="O52" s="147"/>
      <c r="P52" s="25"/>
      <c r="Q52" s="29"/>
    </row>
    <row r="53" spans="1:17" s="30" customFormat="1" ht="31.5" customHeight="1" hidden="1">
      <c r="A53" s="498"/>
      <c r="B53" s="498"/>
      <c r="C53" s="167"/>
      <c r="D53" s="136" t="s">
        <v>711</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8"/>
      <c r="B54" s="498"/>
      <c r="C54" s="167"/>
      <c r="D54" s="141" t="s">
        <v>625</v>
      </c>
      <c r="E54" s="172"/>
      <c r="F54" s="143"/>
      <c r="G54" s="172"/>
      <c r="H54" s="144">
        <f t="shared" si="2"/>
        <v>0</v>
      </c>
      <c r="I54" s="145"/>
      <c r="J54" s="145"/>
      <c r="K54" s="165"/>
      <c r="L54" s="173"/>
      <c r="M54" s="146"/>
      <c r="N54" s="146"/>
      <c r="O54" s="147"/>
      <c r="P54" s="25"/>
      <c r="Q54" s="29"/>
    </row>
    <row r="55" spans="1:17" s="30" customFormat="1" ht="47.25" hidden="1">
      <c r="A55" s="498"/>
      <c r="B55" s="498"/>
      <c r="C55" s="175" t="s">
        <v>710</v>
      </c>
      <c r="D55" s="141" t="s">
        <v>1487</v>
      </c>
      <c r="E55" s="176"/>
      <c r="F55" s="177"/>
      <c r="G55" s="176"/>
      <c r="H55" s="144">
        <f t="shared" si="2"/>
        <v>0</v>
      </c>
      <c r="I55" s="178"/>
      <c r="J55" s="178"/>
      <c r="K55" s="178"/>
      <c r="L55" s="178"/>
      <c r="M55" s="179"/>
      <c r="N55" s="179"/>
      <c r="O55" s="180"/>
      <c r="P55" s="25"/>
      <c r="Q55" s="29"/>
    </row>
    <row r="56" spans="1:17" s="30" customFormat="1" ht="18.75" customHeight="1" hidden="1">
      <c r="A56" s="498"/>
      <c r="B56" s="498"/>
      <c r="C56" s="167"/>
      <c r="D56" s="141"/>
      <c r="E56" s="172"/>
      <c r="F56" s="143"/>
      <c r="G56" s="172"/>
      <c r="H56" s="144"/>
      <c r="I56" s="145"/>
      <c r="J56" s="145"/>
      <c r="K56" s="165"/>
      <c r="L56" s="173"/>
      <c r="M56" s="146"/>
      <c r="N56" s="146"/>
      <c r="O56" s="147"/>
      <c r="P56" s="25"/>
      <c r="Q56" s="29"/>
    </row>
    <row r="57" spans="1:17" s="30" customFormat="1" ht="31.5" hidden="1">
      <c r="A57" s="498"/>
      <c r="B57" s="498"/>
      <c r="C57" s="167"/>
      <c r="D57" s="136" t="s">
        <v>626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8"/>
      <c r="B58" s="498"/>
      <c r="C58" s="167"/>
      <c r="D58" s="141" t="s">
        <v>627</v>
      </c>
      <c r="E58" s="142"/>
      <c r="F58" s="143"/>
      <c r="G58" s="142"/>
      <c r="H58" s="144">
        <f t="shared" si="3"/>
        <v>0</v>
      </c>
      <c r="I58" s="145"/>
      <c r="J58" s="145"/>
      <c r="K58" s="145"/>
      <c r="L58" s="145"/>
      <c r="M58" s="146"/>
      <c r="N58" s="146"/>
      <c r="O58" s="147"/>
      <c r="P58" s="25"/>
      <c r="Q58" s="22"/>
    </row>
    <row r="59" spans="1:17" s="40" customFormat="1" ht="15.75" hidden="1">
      <c r="A59" s="498"/>
      <c r="B59" s="498"/>
      <c r="C59" s="167"/>
      <c r="D59" s="141" t="s">
        <v>628</v>
      </c>
      <c r="E59" s="142"/>
      <c r="F59" s="143"/>
      <c r="G59" s="142"/>
      <c r="H59" s="144">
        <f t="shared" si="3"/>
        <v>0</v>
      </c>
      <c r="I59" s="145"/>
      <c r="J59" s="145"/>
      <c r="K59" s="145"/>
      <c r="L59" s="145"/>
      <c r="M59" s="146"/>
      <c r="N59" s="146"/>
      <c r="O59" s="147"/>
      <c r="P59" s="25"/>
      <c r="Q59" s="22"/>
    </row>
    <row r="60" spans="1:17" s="30" customFormat="1" ht="18.75" hidden="1">
      <c r="A60" s="498"/>
      <c r="B60" s="498"/>
      <c r="C60" s="167" t="s">
        <v>629</v>
      </c>
      <c r="D60" s="141" t="s">
        <v>630</v>
      </c>
      <c r="E60" s="172"/>
      <c r="F60" s="143"/>
      <c r="G60" s="172"/>
      <c r="H60" s="144">
        <f t="shared" si="3"/>
        <v>0</v>
      </c>
      <c r="I60" s="145"/>
      <c r="J60" s="163"/>
      <c r="K60" s="163"/>
      <c r="L60" s="173"/>
      <c r="M60" s="182"/>
      <c r="N60" s="182"/>
      <c r="O60" s="183"/>
      <c r="P60" s="25"/>
      <c r="Q60" s="29"/>
    </row>
    <row r="61" spans="1:17" s="30" customFormat="1" ht="31.5" hidden="1">
      <c r="A61" s="498"/>
      <c r="B61" s="498"/>
      <c r="C61" s="167" t="s">
        <v>631</v>
      </c>
      <c r="D61" s="141" t="s">
        <v>632</v>
      </c>
      <c r="E61" s="172"/>
      <c r="F61" s="143"/>
      <c r="G61" s="172"/>
      <c r="H61" s="144">
        <f t="shared" si="3"/>
        <v>0</v>
      </c>
      <c r="I61" s="145"/>
      <c r="J61" s="163"/>
      <c r="K61" s="163"/>
      <c r="L61" s="173"/>
      <c r="M61" s="182"/>
      <c r="N61" s="182"/>
      <c r="O61" s="183"/>
      <c r="P61" s="25"/>
      <c r="Q61" s="29"/>
    </row>
    <row r="62" spans="1:17" s="30" customFormat="1" ht="18.75" hidden="1">
      <c r="A62" s="497"/>
      <c r="B62" s="497"/>
      <c r="C62" s="167" t="s">
        <v>633</v>
      </c>
      <c r="D62" s="141" t="s">
        <v>634</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779</v>
      </c>
      <c r="B64" s="568" t="s">
        <v>635</v>
      </c>
      <c r="C64" s="569"/>
      <c r="D64" s="57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6" t="s">
        <v>1447</v>
      </c>
      <c r="B65" s="560" t="s">
        <v>1052</v>
      </c>
      <c r="C65" s="184"/>
      <c r="D65" s="136" t="s">
        <v>636</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7"/>
      <c r="B66" s="564"/>
      <c r="C66" s="167"/>
      <c r="D66" s="141" t="s">
        <v>1416</v>
      </c>
      <c r="E66" s="172"/>
      <c r="F66" s="143"/>
      <c r="G66" s="172"/>
      <c r="H66" s="144">
        <f t="shared" si="4"/>
        <v>0</v>
      </c>
      <c r="I66" s="145"/>
      <c r="J66" s="163"/>
      <c r="K66" s="163"/>
      <c r="L66" s="144"/>
      <c r="M66" s="182"/>
      <c r="N66" s="182"/>
      <c r="O66" s="183"/>
      <c r="P66" s="35"/>
    </row>
    <row r="67" spans="1:16" s="36" customFormat="1" ht="31.5" hidden="1">
      <c r="A67" s="567"/>
      <c r="B67" s="564"/>
      <c r="C67" s="167"/>
      <c r="D67" s="14" t="s">
        <v>1417</v>
      </c>
      <c r="E67" s="172"/>
      <c r="F67" s="143"/>
      <c r="G67" s="172"/>
      <c r="H67" s="144">
        <f t="shared" si="4"/>
        <v>0</v>
      </c>
      <c r="I67" s="145"/>
      <c r="J67" s="163"/>
      <c r="K67" s="163"/>
      <c r="L67" s="144"/>
      <c r="M67" s="182"/>
      <c r="N67" s="182"/>
      <c r="O67" s="183"/>
      <c r="P67" s="35"/>
    </row>
    <row r="68" spans="1:16" s="36" customFormat="1" ht="47.25" hidden="1">
      <c r="A68" s="567"/>
      <c r="B68" s="564"/>
      <c r="C68" s="167"/>
      <c r="D68" s="14" t="s">
        <v>249</v>
      </c>
      <c r="E68" s="172"/>
      <c r="F68" s="143"/>
      <c r="G68" s="172"/>
      <c r="H68" s="144">
        <f t="shared" si="4"/>
        <v>0</v>
      </c>
      <c r="I68" s="145"/>
      <c r="J68" s="163"/>
      <c r="K68" s="163"/>
      <c r="L68" s="144"/>
      <c r="M68" s="182"/>
      <c r="N68" s="182"/>
      <c r="O68" s="183"/>
      <c r="P68" s="35"/>
    </row>
    <row r="69" spans="1:16" s="36" customFormat="1" ht="31.5" hidden="1">
      <c r="A69" s="567"/>
      <c r="B69" s="565"/>
      <c r="C69" s="167"/>
      <c r="D69" s="141" t="s">
        <v>250</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767</v>
      </c>
      <c r="B71" s="563" t="s">
        <v>1152</v>
      </c>
      <c r="C71" s="563"/>
      <c r="D71" s="563"/>
      <c r="E71" s="185"/>
      <c r="F71" s="186"/>
      <c r="G71" s="185"/>
      <c r="H71" s="187">
        <f>H72</f>
        <v>0</v>
      </c>
      <c r="I71" s="188"/>
      <c r="J71" s="189"/>
      <c r="K71" s="189"/>
      <c r="L71" s="190">
        <f>L72</f>
        <v>0</v>
      </c>
      <c r="M71" s="191"/>
      <c r="N71" s="191"/>
      <c r="O71" s="192"/>
      <c r="P71" s="25"/>
      <c r="Q71" s="29"/>
    </row>
    <row r="72" spans="1:17" s="30" customFormat="1" ht="31.5" hidden="1">
      <c r="A72" s="510" t="s">
        <v>581</v>
      </c>
      <c r="B72" s="560" t="s">
        <v>837</v>
      </c>
      <c r="C72" s="148"/>
      <c r="D72" s="33" t="s">
        <v>1486</v>
      </c>
      <c r="E72" s="158"/>
      <c r="F72" s="159"/>
      <c r="G72" s="158"/>
      <c r="H72" s="139">
        <f>I72+K72+L72+M72+N72+O72</f>
        <v>0</v>
      </c>
      <c r="I72" s="160"/>
      <c r="J72" s="160"/>
      <c r="K72" s="160"/>
      <c r="L72" s="140">
        <f>L73</f>
        <v>0</v>
      </c>
      <c r="M72" s="161"/>
      <c r="N72" s="161"/>
      <c r="O72" s="162"/>
      <c r="P72" s="25"/>
      <c r="Q72" s="29"/>
    </row>
    <row r="73" spans="1:17" s="30" customFormat="1" ht="47.25" hidden="1">
      <c r="A73" s="497"/>
      <c r="B73" s="497"/>
      <c r="C73" s="175" t="s">
        <v>710</v>
      </c>
      <c r="D73" s="141" t="s">
        <v>1487</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780</v>
      </c>
      <c r="B76" s="563" t="s">
        <v>739</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1447</v>
      </c>
      <c r="B77" s="515" t="s">
        <v>1052</v>
      </c>
      <c r="C77" s="195"/>
      <c r="D77" s="136" t="s">
        <v>1053</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740</v>
      </c>
      <c r="D78" s="141" t="s">
        <v>1496</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1085</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1086</v>
      </c>
      <c r="E80" s="142"/>
      <c r="F80" s="143"/>
      <c r="G80" s="172"/>
      <c r="H80" s="144">
        <f t="shared" si="8"/>
        <v>0</v>
      </c>
      <c r="I80" s="163"/>
      <c r="J80" s="163"/>
      <c r="K80" s="163"/>
      <c r="L80" s="145"/>
      <c r="M80" s="182"/>
      <c r="N80" s="182"/>
      <c r="O80" s="182"/>
      <c r="P80" s="25"/>
      <c r="Q80" s="22"/>
    </row>
    <row r="81" spans="1:16" ht="31.5" hidden="1">
      <c r="A81" s="514"/>
      <c r="B81" s="515"/>
      <c r="C81" s="135"/>
      <c r="D81" s="141" t="s">
        <v>1087</v>
      </c>
      <c r="E81" s="142"/>
      <c r="F81" s="143"/>
      <c r="G81" s="172"/>
      <c r="H81" s="144">
        <f t="shared" si="8"/>
        <v>0</v>
      </c>
      <c r="I81" s="163"/>
      <c r="J81" s="163"/>
      <c r="K81" s="163"/>
      <c r="L81" s="145"/>
      <c r="M81" s="182"/>
      <c r="N81" s="182"/>
      <c r="O81" s="182"/>
      <c r="P81" s="25"/>
    </row>
    <row r="82" spans="1:16" ht="31.5" hidden="1">
      <c r="A82" s="514"/>
      <c r="B82" s="515"/>
      <c r="C82" s="135" t="s">
        <v>1088</v>
      </c>
      <c r="D82" s="141" t="s">
        <v>1089</v>
      </c>
      <c r="E82" s="142"/>
      <c r="F82" s="143"/>
      <c r="G82" s="172"/>
      <c r="H82" s="144">
        <f t="shared" si="8"/>
        <v>0</v>
      </c>
      <c r="I82" s="163"/>
      <c r="J82" s="163"/>
      <c r="K82" s="163"/>
      <c r="L82" s="145"/>
      <c r="M82" s="182"/>
      <c r="N82" s="182"/>
      <c r="O82" s="182"/>
      <c r="P82" s="25"/>
    </row>
    <row r="83" spans="1:17" s="30" customFormat="1" ht="18.75" customHeight="1">
      <c r="A83" s="157" t="s">
        <v>1277</v>
      </c>
      <c r="B83" s="166" t="s">
        <v>1278</v>
      </c>
      <c r="C83" s="167"/>
      <c r="D83" s="196" t="s">
        <v>843</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1279</v>
      </c>
      <c r="B84" s="537" t="s">
        <v>1280</v>
      </c>
      <c r="C84" s="167"/>
      <c r="D84" s="136" t="s">
        <v>636</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1122</v>
      </c>
      <c r="D85" s="141" t="s">
        <v>1123</v>
      </c>
      <c r="E85" s="142"/>
      <c r="F85" s="143"/>
      <c r="G85" s="172"/>
      <c r="H85" s="144">
        <f t="shared" si="8"/>
        <v>0</v>
      </c>
      <c r="I85" s="145"/>
      <c r="J85" s="145"/>
      <c r="K85" s="145"/>
      <c r="L85" s="145"/>
      <c r="M85" s="146"/>
      <c r="N85" s="146"/>
      <c r="O85" s="147"/>
      <c r="P85" s="25"/>
    </row>
    <row r="86" spans="1:16" ht="31.5">
      <c r="A86" s="511"/>
      <c r="B86" s="507"/>
      <c r="C86" s="554" t="s">
        <v>1124</v>
      </c>
      <c r="D86" s="141" t="s">
        <v>362</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363</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364</v>
      </c>
      <c r="E88" s="199">
        <v>45</v>
      </c>
      <c r="F88" s="200">
        <f>100%-((E88-G88)/E88)</f>
        <v>1</v>
      </c>
      <c r="G88" s="199">
        <v>45</v>
      </c>
      <c r="H88" s="201">
        <f t="shared" si="8"/>
        <v>0</v>
      </c>
      <c r="I88" s="202"/>
      <c r="J88" s="202"/>
      <c r="K88" s="202"/>
      <c r="L88" s="202"/>
      <c r="M88" s="203"/>
      <c r="N88" s="203"/>
      <c r="O88" s="204"/>
      <c r="P88" s="25"/>
    </row>
    <row r="89" spans="1:16" ht="31.5">
      <c r="A89" s="511"/>
      <c r="B89" s="507"/>
      <c r="C89" s="554" t="s">
        <v>742</v>
      </c>
      <c r="D89" s="141" t="s">
        <v>743</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744</v>
      </c>
      <c r="E90" s="142"/>
      <c r="F90" s="143"/>
      <c r="G90" s="172"/>
      <c r="H90" s="201">
        <f t="shared" si="8"/>
        <v>0</v>
      </c>
      <c r="I90" s="145"/>
      <c r="J90" s="145"/>
      <c r="K90" s="145"/>
      <c r="L90" s="202"/>
      <c r="M90" s="146"/>
      <c r="N90" s="146"/>
      <c r="O90" s="147"/>
      <c r="P90" s="25"/>
    </row>
    <row r="91" spans="1:16" ht="15.75" customHeight="1" hidden="1">
      <c r="A91" s="511"/>
      <c r="B91" s="507"/>
      <c r="C91" s="556"/>
      <c r="D91" s="206" t="s">
        <v>745</v>
      </c>
      <c r="E91" s="142"/>
      <c r="F91" s="143"/>
      <c r="G91" s="172"/>
      <c r="H91" s="201">
        <f t="shared" si="8"/>
        <v>0</v>
      </c>
      <c r="I91" s="145"/>
      <c r="J91" s="145"/>
      <c r="K91" s="145"/>
      <c r="L91" s="202"/>
      <c r="M91" s="146"/>
      <c r="N91" s="146"/>
      <c r="O91" s="147"/>
      <c r="P91" s="25"/>
    </row>
    <row r="92" spans="1:16" ht="31.5" customHeight="1" hidden="1">
      <c r="A92" s="511"/>
      <c r="B92" s="507"/>
      <c r="C92" s="167" t="s">
        <v>1057</v>
      </c>
      <c r="D92" s="141" t="s">
        <v>1058</v>
      </c>
      <c r="E92" s="142"/>
      <c r="F92" s="143"/>
      <c r="G92" s="172"/>
      <c r="H92" s="144">
        <f t="shared" si="8"/>
        <v>0</v>
      </c>
      <c r="I92" s="145"/>
      <c r="J92" s="145"/>
      <c r="K92" s="145"/>
      <c r="L92" s="145"/>
      <c r="M92" s="146"/>
      <c r="N92" s="146"/>
      <c r="O92" s="147"/>
      <c r="P92" s="25"/>
    </row>
    <row r="93" spans="1:16" ht="47.25" customHeight="1" hidden="1">
      <c r="A93" s="511"/>
      <c r="B93" s="507"/>
      <c r="C93" s="554" t="s">
        <v>1059</v>
      </c>
      <c r="D93" s="141" t="s">
        <v>1449</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1450</v>
      </c>
      <c r="E94" s="199"/>
      <c r="F94" s="143"/>
      <c r="G94" s="207"/>
      <c r="H94" s="201">
        <f t="shared" si="8"/>
        <v>0</v>
      </c>
      <c r="I94" s="202"/>
      <c r="J94" s="202"/>
      <c r="K94" s="202"/>
      <c r="L94" s="202"/>
      <c r="M94" s="146"/>
      <c r="N94" s="146"/>
      <c r="O94" s="147"/>
      <c r="P94" s="25"/>
    </row>
    <row r="95" spans="1:16" ht="15.75" customHeight="1" hidden="1">
      <c r="A95" s="511"/>
      <c r="B95" s="507"/>
      <c r="C95" s="555"/>
      <c r="D95" s="198" t="s">
        <v>1451</v>
      </c>
      <c r="E95" s="199"/>
      <c r="F95" s="143"/>
      <c r="G95" s="207"/>
      <c r="H95" s="201">
        <f t="shared" si="8"/>
        <v>0</v>
      </c>
      <c r="I95" s="202"/>
      <c r="J95" s="202"/>
      <c r="K95" s="202"/>
      <c r="L95" s="202"/>
      <c r="M95" s="146"/>
      <c r="N95" s="146"/>
      <c r="O95" s="147"/>
      <c r="P95" s="25"/>
    </row>
    <row r="96" spans="1:16" ht="15.75" customHeight="1" hidden="1">
      <c r="A96" s="511"/>
      <c r="B96" s="507"/>
      <c r="C96" s="555"/>
      <c r="D96" s="198" t="s">
        <v>1452</v>
      </c>
      <c r="E96" s="199"/>
      <c r="F96" s="143"/>
      <c r="G96" s="207"/>
      <c r="H96" s="201">
        <f t="shared" si="8"/>
        <v>0</v>
      </c>
      <c r="I96" s="202"/>
      <c r="J96" s="202"/>
      <c r="K96" s="202"/>
      <c r="L96" s="202"/>
      <c r="M96" s="146"/>
      <c r="N96" s="146"/>
      <c r="O96" s="147"/>
      <c r="P96" s="25"/>
    </row>
    <row r="97" spans="1:16" ht="15.75" customHeight="1" hidden="1">
      <c r="A97" s="511"/>
      <c r="B97" s="507"/>
      <c r="C97" s="556"/>
      <c r="D97" s="198" t="s">
        <v>1453</v>
      </c>
      <c r="E97" s="199"/>
      <c r="F97" s="143"/>
      <c r="G97" s="207"/>
      <c r="H97" s="201">
        <f t="shared" si="8"/>
        <v>0</v>
      </c>
      <c r="I97" s="202"/>
      <c r="J97" s="202"/>
      <c r="K97" s="202"/>
      <c r="L97" s="202"/>
      <c r="M97" s="146"/>
      <c r="N97" s="146"/>
      <c r="O97" s="147"/>
      <c r="P97" s="25"/>
    </row>
    <row r="98" spans="1:16" ht="31.5" customHeight="1" hidden="1">
      <c r="A98" s="511"/>
      <c r="B98" s="507"/>
      <c r="C98" s="167" t="s">
        <v>1454</v>
      </c>
      <c r="D98" s="208" t="s">
        <v>279</v>
      </c>
      <c r="E98" s="142"/>
      <c r="F98" s="143"/>
      <c r="G98" s="172"/>
      <c r="H98" s="144">
        <f t="shared" si="8"/>
        <v>0</v>
      </c>
      <c r="I98" s="145"/>
      <c r="J98" s="145"/>
      <c r="K98" s="145"/>
      <c r="L98" s="145"/>
      <c r="M98" s="146"/>
      <c r="N98" s="146"/>
      <c r="O98" s="147"/>
      <c r="P98" s="25"/>
    </row>
    <row r="99" spans="1:16" ht="31.5" customHeight="1" hidden="1">
      <c r="A99" s="511"/>
      <c r="B99" s="507"/>
      <c r="C99" s="167" t="s">
        <v>280</v>
      </c>
      <c r="D99" s="208" t="s">
        <v>281</v>
      </c>
      <c r="E99" s="142"/>
      <c r="F99" s="143"/>
      <c r="G99" s="172"/>
      <c r="H99" s="144">
        <f t="shared" si="8"/>
        <v>0</v>
      </c>
      <c r="I99" s="145"/>
      <c r="J99" s="145"/>
      <c r="K99" s="145"/>
      <c r="L99" s="145"/>
      <c r="M99" s="146"/>
      <c r="N99" s="146"/>
      <c r="O99" s="147"/>
      <c r="P99" s="25"/>
    </row>
    <row r="100" spans="1:16" ht="15.75" customHeight="1" hidden="1">
      <c r="A100" s="511"/>
      <c r="B100" s="507"/>
      <c r="C100" s="167" t="s">
        <v>282</v>
      </c>
      <c r="D100" s="208" t="s">
        <v>283</v>
      </c>
      <c r="E100" s="142"/>
      <c r="F100" s="143"/>
      <c r="G100" s="172"/>
      <c r="H100" s="144">
        <f t="shared" si="8"/>
        <v>0</v>
      </c>
      <c r="I100" s="209"/>
      <c r="J100" s="145"/>
      <c r="K100" s="145"/>
      <c r="L100" s="209"/>
      <c r="M100" s="146"/>
      <c r="N100" s="146"/>
      <c r="O100" s="147"/>
      <c r="P100" s="25"/>
    </row>
    <row r="101" spans="1:16" ht="15.75" customHeight="1" hidden="1">
      <c r="A101" s="511"/>
      <c r="B101" s="507"/>
      <c r="C101" s="167" t="s">
        <v>284</v>
      </c>
      <c r="D101" s="210" t="s">
        <v>285</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286</v>
      </c>
      <c r="D102" s="13" t="s">
        <v>287</v>
      </c>
      <c r="E102" s="142"/>
      <c r="F102" s="143"/>
      <c r="G102" s="142"/>
      <c r="H102" s="144">
        <f t="shared" si="8"/>
        <v>0</v>
      </c>
      <c r="I102" s="145"/>
      <c r="J102" s="145"/>
      <c r="K102" s="145"/>
      <c r="L102" s="49"/>
      <c r="M102" s="146"/>
      <c r="N102" s="146"/>
      <c r="O102" s="147"/>
      <c r="P102" s="25"/>
    </row>
    <row r="103" spans="1:16" ht="15.75">
      <c r="A103" s="511"/>
      <c r="B103" s="507"/>
      <c r="C103" s="554" t="s">
        <v>288</v>
      </c>
      <c r="D103" s="13" t="s">
        <v>695</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696</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697</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698</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699</v>
      </c>
      <c r="E107" s="199"/>
      <c r="F107" s="200"/>
      <c r="G107" s="199"/>
      <c r="H107" s="201">
        <f t="shared" si="8"/>
        <v>0</v>
      </c>
      <c r="I107" s="202"/>
      <c r="J107" s="202"/>
      <c r="K107" s="202"/>
      <c r="L107" s="202"/>
      <c r="M107" s="203"/>
      <c r="N107" s="203"/>
      <c r="O107" s="203"/>
      <c r="P107" s="25"/>
    </row>
    <row r="108" spans="1:16" ht="15.75">
      <c r="A108" s="511"/>
      <c r="B108" s="507"/>
      <c r="C108" s="555"/>
      <c r="D108" s="346" t="s">
        <v>700</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701</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702</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703</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704</v>
      </c>
      <c r="D112" s="13" t="s">
        <v>705</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706</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1476</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1477</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1478</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1479</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1480</v>
      </c>
      <c r="D118" s="13" t="s">
        <v>637</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638</v>
      </c>
      <c r="D119" s="13" t="s">
        <v>639</v>
      </c>
      <c r="E119" s="142"/>
      <c r="F119" s="143"/>
      <c r="G119" s="142"/>
      <c r="H119" s="144">
        <f t="shared" si="13"/>
        <v>0</v>
      </c>
      <c r="I119" s="145"/>
      <c r="J119" s="145"/>
      <c r="K119" s="145"/>
      <c r="L119" s="49"/>
      <c r="M119" s="146"/>
      <c r="N119" s="146"/>
      <c r="O119" s="147"/>
      <c r="P119" s="25"/>
    </row>
    <row r="120" spans="1:16" ht="15.75" customHeight="1" hidden="1">
      <c r="A120" s="511"/>
      <c r="B120" s="507"/>
      <c r="C120" s="167" t="s">
        <v>640</v>
      </c>
      <c r="D120" s="13" t="s">
        <v>641</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642</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1560</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1561</v>
      </c>
      <c r="E123" s="142"/>
      <c r="F123" s="143"/>
      <c r="G123" s="142"/>
      <c r="H123" s="144">
        <f t="shared" si="13"/>
        <v>0</v>
      </c>
      <c r="I123" s="145"/>
      <c r="J123" s="145"/>
      <c r="K123" s="145"/>
      <c r="L123" s="49"/>
      <c r="M123" s="146"/>
      <c r="N123" s="146"/>
      <c r="O123" s="147"/>
      <c r="P123" s="25"/>
    </row>
    <row r="124" spans="1:16" ht="15.75" hidden="1">
      <c r="A124" s="511"/>
      <c r="B124" s="507"/>
      <c r="C124" s="167"/>
      <c r="D124" s="13" t="s">
        <v>1562</v>
      </c>
      <c r="E124" s="142"/>
      <c r="F124" s="143"/>
      <c r="G124" s="142"/>
      <c r="H124" s="144">
        <f t="shared" si="13"/>
        <v>0</v>
      </c>
      <c r="I124" s="145"/>
      <c r="J124" s="145"/>
      <c r="K124" s="145"/>
      <c r="L124" s="49"/>
      <c r="M124" s="146"/>
      <c r="N124" s="146"/>
      <c r="O124" s="147"/>
      <c r="P124" s="25"/>
    </row>
    <row r="125" spans="1:16" ht="15.75" hidden="1">
      <c r="A125" s="511"/>
      <c r="B125" s="507"/>
      <c r="C125" s="167"/>
      <c r="D125" s="13" t="s">
        <v>1563</v>
      </c>
      <c r="E125" s="142"/>
      <c r="F125" s="143"/>
      <c r="G125" s="142"/>
      <c r="H125" s="144">
        <f t="shared" si="13"/>
        <v>0</v>
      </c>
      <c r="I125" s="145"/>
      <c r="J125" s="145"/>
      <c r="K125" s="145"/>
      <c r="L125" s="49"/>
      <c r="M125" s="146"/>
      <c r="N125" s="146"/>
      <c r="O125" s="147"/>
      <c r="P125" s="25"/>
    </row>
    <row r="126" spans="1:16" ht="15.75" hidden="1">
      <c r="A126" s="511"/>
      <c r="B126" s="507"/>
      <c r="C126" s="167"/>
      <c r="D126" s="13" t="s">
        <v>1564</v>
      </c>
      <c r="E126" s="142"/>
      <c r="F126" s="143"/>
      <c r="G126" s="142"/>
      <c r="H126" s="144">
        <f t="shared" si="13"/>
        <v>0</v>
      </c>
      <c r="I126" s="145"/>
      <c r="J126" s="145"/>
      <c r="K126" s="145"/>
      <c r="L126" s="49"/>
      <c r="M126" s="146"/>
      <c r="N126" s="146"/>
      <c r="O126" s="147"/>
      <c r="P126" s="25"/>
    </row>
    <row r="127" spans="1:16" ht="31.5" hidden="1">
      <c r="A127" s="511"/>
      <c r="B127" s="507"/>
      <c r="C127" s="167"/>
      <c r="D127" s="211" t="s">
        <v>1565</v>
      </c>
      <c r="E127" s="142"/>
      <c r="F127" s="143"/>
      <c r="G127" s="142"/>
      <c r="H127" s="144">
        <f t="shared" si="13"/>
        <v>0</v>
      </c>
      <c r="I127" s="145"/>
      <c r="J127" s="145"/>
      <c r="K127" s="145"/>
      <c r="L127" s="49"/>
      <c r="M127" s="146"/>
      <c r="N127" s="146"/>
      <c r="O127" s="147"/>
      <c r="P127" s="25"/>
    </row>
    <row r="128" spans="1:16" ht="31.5" hidden="1">
      <c r="A128" s="511"/>
      <c r="B128" s="507"/>
      <c r="C128" s="167"/>
      <c r="D128" s="211" t="s">
        <v>1566</v>
      </c>
      <c r="E128" s="142"/>
      <c r="F128" s="143"/>
      <c r="G128" s="142"/>
      <c r="H128" s="144">
        <f t="shared" si="13"/>
        <v>0</v>
      </c>
      <c r="I128" s="145"/>
      <c r="J128" s="145"/>
      <c r="K128" s="145"/>
      <c r="L128" s="49"/>
      <c r="M128" s="146"/>
      <c r="N128" s="146"/>
      <c r="O128" s="147"/>
      <c r="P128" s="25"/>
    </row>
    <row r="129" spans="1:16" ht="31.5" hidden="1">
      <c r="A129" s="511"/>
      <c r="B129" s="507"/>
      <c r="C129" s="167"/>
      <c r="D129" s="13" t="s">
        <v>1567</v>
      </c>
      <c r="E129" s="142"/>
      <c r="F129" s="143"/>
      <c r="G129" s="142"/>
      <c r="H129" s="144">
        <f t="shared" si="13"/>
        <v>0</v>
      </c>
      <c r="I129" s="145"/>
      <c r="J129" s="145"/>
      <c r="K129" s="145"/>
      <c r="L129" s="49"/>
      <c r="M129" s="146"/>
      <c r="N129" s="146"/>
      <c r="O129" s="147"/>
      <c r="P129" s="25"/>
    </row>
    <row r="130" spans="1:16" ht="15.75" hidden="1">
      <c r="A130" s="511"/>
      <c r="B130" s="507"/>
      <c r="C130" s="167"/>
      <c r="D130" s="141" t="s">
        <v>1568</v>
      </c>
      <c r="E130" s="142"/>
      <c r="F130" s="143"/>
      <c r="G130" s="142"/>
      <c r="H130" s="144">
        <f t="shared" si="13"/>
        <v>0</v>
      </c>
      <c r="I130" s="145"/>
      <c r="J130" s="145"/>
      <c r="K130" s="145"/>
      <c r="L130" s="49"/>
      <c r="M130" s="146"/>
      <c r="N130" s="146"/>
      <c r="O130" s="147"/>
      <c r="P130" s="25"/>
    </row>
    <row r="131" spans="1:16" ht="15.75" hidden="1">
      <c r="A131" s="511"/>
      <c r="B131" s="507"/>
      <c r="C131" s="167"/>
      <c r="D131" s="141" t="s">
        <v>667</v>
      </c>
      <c r="E131" s="142"/>
      <c r="F131" s="143"/>
      <c r="G131" s="142"/>
      <c r="H131" s="144">
        <f t="shared" si="13"/>
        <v>0</v>
      </c>
      <c r="I131" s="145"/>
      <c r="J131" s="145"/>
      <c r="K131" s="145"/>
      <c r="L131" s="49"/>
      <c r="M131" s="146"/>
      <c r="N131" s="146"/>
      <c r="O131" s="147"/>
      <c r="P131" s="25"/>
    </row>
    <row r="132" spans="1:16" ht="15.75" hidden="1">
      <c r="A132" s="511"/>
      <c r="B132" s="507"/>
      <c r="C132" s="167"/>
      <c r="D132" s="13" t="s">
        <v>668</v>
      </c>
      <c r="E132" s="142"/>
      <c r="F132" s="143"/>
      <c r="G132" s="142"/>
      <c r="H132" s="144">
        <f t="shared" si="13"/>
        <v>0</v>
      </c>
      <c r="I132" s="145"/>
      <c r="J132" s="145"/>
      <c r="K132" s="145"/>
      <c r="L132" s="49"/>
      <c r="M132" s="146"/>
      <c r="N132" s="146"/>
      <c r="O132" s="147"/>
      <c r="P132" s="25"/>
    </row>
    <row r="133" spans="1:16" ht="15.75" hidden="1">
      <c r="A133" s="511"/>
      <c r="B133" s="507"/>
      <c r="C133" s="167"/>
      <c r="D133" s="13" t="s">
        <v>669</v>
      </c>
      <c r="E133" s="142"/>
      <c r="F133" s="143"/>
      <c r="G133" s="142"/>
      <c r="H133" s="144">
        <f t="shared" si="13"/>
        <v>0</v>
      </c>
      <c r="I133" s="145"/>
      <c r="J133" s="145"/>
      <c r="K133" s="145"/>
      <c r="L133" s="49"/>
      <c r="M133" s="146"/>
      <c r="N133" s="146"/>
      <c r="O133" s="147"/>
      <c r="P133" s="25"/>
    </row>
    <row r="134" spans="1:16" ht="15.75" hidden="1">
      <c r="A134" s="511"/>
      <c r="B134" s="507"/>
      <c r="C134" s="167"/>
      <c r="D134" s="13" t="s">
        <v>670</v>
      </c>
      <c r="E134" s="142"/>
      <c r="F134" s="143"/>
      <c r="G134" s="142"/>
      <c r="H134" s="144">
        <f t="shared" si="13"/>
        <v>0</v>
      </c>
      <c r="I134" s="145"/>
      <c r="J134" s="145"/>
      <c r="K134" s="145"/>
      <c r="L134" s="49"/>
      <c r="M134" s="146"/>
      <c r="N134" s="146"/>
      <c r="O134" s="147"/>
      <c r="P134" s="25"/>
    </row>
    <row r="135" spans="1:16" ht="15.75" hidden="1">
      <c r="A135" s="511"/>
      <c r="B135" s="507"/>
      <c r="C135" s="167"/>
      <c r="D135" s="13" t="s">
        <v>1497</v>
      </c>
      <c r="E135" s="142"/>
      <c r="F135" s="143"/>
      <c r="G135" s="142"/>
      <c r="H135" s="144">
        <f t="shared" si="13"/>
        <v>0</v>
      </c>
      <c r="I135" s="145"/>
      <c r="J135" s="145"/>
      <c r="K135" s="145"/>
      <c r="L135" s="49"/>
      <c r="M135" s="146"/>
      <c r="N135" s="146"/>
      <c r="O135" s="147"/>
      <c r="P135" s="25"/>
    </row>
    <row r="136" spans="1:16" ht="15.75" hidden="1">
      <c r="A136" s="511"/>
      <c r="B136" s="507"/>
      <c r="C136" s="167"/>
      <c r="D136" s="13" t="s">
        <v>1498</v>
      </c>
      <c r="E136" s="142"/>
      <c r="F136" s="143"/>
      <c r="G136" s="142"/>
      <c r="H136" s="144">
        <f t="shared" si="13"/>
        <v>0</v>
      </c>
      <c r="I136" s="145"/>
      <c r="J136" s="145"/>
      <c r="K136" s="145"/>
      <c r="L136" s="49"/>
      <c r="M136" s="146"/>
      <c r="N136" s="146"/>
      <c r="O136" s="147"/>
      <c r="P136" s="25"/>
    </row>
    <row r="137" spans="1:16" ht="15.75" hidden="1">
      <c r="A137" s="511"/>
      <c r="B137" s="507"/>
      <c r="C137" s="167"/>
      <c r="D137" s="13" t="s">
        <v>681</v>
      </c>
      <c r="E137" s="142"/>
      <c r="F137" s="143"/>
      <c r="G137" s="142"/>
      <c r="H137" s="144">
        <f t="shared" si="13"/>
        <v>0</v>
      </c>
      <c r="I137" s="145"/>
      <c r="J137" s="145"/>
      <c r="K137" s="145"/>
      <c r="L137" s="49"/>
      <c r="M137" s="146"/>
      <c r="N137" s="146"/>
      <c r="O137" s="147"/>
      <c r="P137" s="25"/>
    </row>
    <row r="138" spans="1:16" ht="15.75" hidden="1">
      <c r="A138" s="511"/>
      <c r="B138" s="507"/>
      <c r="C138" s="167"/>
      <c r="D138" s="13" t="s">
        <v>1101</v>
      </c>
      <c r="E138" s="142"/>
      <c r="F138" s="143"/>
      <c r="G138" s="142"/>
      <c r="H138" s="144">
        <f t="shared" si="13"/>
        <v>0</v>
      </c>
      <c r="I138" s="145"/>
      <c r="J138" s="145"/>
      <c r="K138" s="145"/>
      <c r="L138" s="49"/>
      <c r="M138" s="146"/>
      <c r="N138" s="146"/>
      <c r="O138" s="147"/>
      <c r="P138" s="25"/>
    </row>
    <row r="139" spans="1:16" ht="31.5" hidden="1">
      <c r="A139" s="511"/>
      <c r="B139" s="507"/>
      <c r="C139" s="167"/>
      <c r="D139" s="13" t="s">
        <v>1370</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1281</v>
      </c>
      <c r="B147" s="537" t="s">
        <v>1102</v>
      </c>
      <c r="C147" s="195"/>
      <c r="D147" s="136" t="s">
        <v>1103</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1124</v>
      </c>
      <c r="D148" s="141" t="s">
        <v>1104</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1122</v>
      </c>
      <c r="D149" s="141" t="s">
        <v>1393</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704</v>
      </c>
      <c r="D150" s="141" t="s">
        <v>1105</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1106</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1520</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1521</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1522</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1523</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1524</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1525</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1526</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1527</v>
      </c>
      <c r="D159" s="141" t="s">
        <v>1528</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1529</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1530</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1531</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1532</v>
      </c>
      <c r="E163" s="199"/>
      <c r="F163" s="143"/>
      <c r="G163" s="199"/>
      <c r="H163" s="201">
        <f t="shared" si="15"/>
        <v>0</v>
      </c>
      <c r="I163" s="202"/>
      <c r="J163" s="202"/>
      <c r="K163" s="202"/>
      <c r="L163" s="202"/>
      <c r="M163" s="203"/>
      <c r="N163" s="203"/>
      <c r="O163" s="204"/>
      <c r="P163" s="25"/>
    </row>
    <row r="164" spans="1:16" ht="47.25" customHeight="1" hidden="1">
      <c r="A164" s="511"/>
      <c r="B164" s="507"/>
      <c r="C164" s="212" t="s">
        <v>1059</v>
      </c>
      <c r="D164" s="208" t="s">
        <v>1569</v>
      </c>
      <c r="E164" s="142"/>
      <c r="F164" s="143"/>
      <c r="G164" s="142"/>
      <c r="H164" s="144">
        <f t="shared" si="15"/>
        <v>0</v>
      </c>
      <c r="I164" s="145"/>
      <c r="J164" s="145"/>
      <c r="K164" s="145"/>
      <c r="L164" s="145"/>
      <c r="M164" s="146"/>
      <c r="N164" s="146"/>
      <c r="O164" s="147"/>
      <c r="P164" s="25"/>
    </row>
    <row r="165" spans="1:16" ht="49.5" customHeight="1">
      <c r="A165" s="511"/>
      <c r="B165" s="507"/>
      <c r="C165" s="212" t="s">
        <v>1570</v>
      </c>
      <c r="D165" s="208" t="s">
        <v>1571</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1572</v>
      </c>
      <c r="D166" s="208" t="s">
        <v>1573</v>
      </c>
      <c r="E166" s="142"/>
      <c r="F166" s="143"/>
      <c r="G166" s="142"/>
      <c r="H166" s="144">
        <f t="shared" si="15"/>
        <v>43975.12</v>
      </c>
      <c r="I166" s="145"/>
      <c r="J166" s="145"/>
      <c r="K166" s="145"/>
      <c r="L166" s="145">
        <v>43975.12</v>
      </c>
      <c r="M166" s="146"/>
      <c r="N166" s="146"/>
      <c r="O166" s="147"/>
      <c r="P166" s="25"/>
    </row>
    <row r="167" spans="1:16" ht="15.75">
      <c r="A167" s="511"/>
      <c r="B167" s="507"/>
      <c r="C167" s="557" t="s">
        <v>1574</v>
      </c>
      <c r="D167" s="208" t="s">
        <v>1575</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1576</v>
      </c>
      <c r="E168" s="199"/>
      <c r="F168" s="143"/>
      <c r="G168" s="199"/>
      <c r="H168" s="201">
        <f t="shared" si="15"/>
        <v>30000</v>
      </c>
      <c r="I168" s="202"/>
      <c r="J168" s="202"/>
      <c r="K168" s="202"/>
      <c r="L168" s="202">
        <v>30000</v>
      </c>
      <c r="M168" s="203"/>
      <c r="N168" s="203"/>
      <c r="O168" s="204"/>
      <c r="P168" s="25"/>
    </row>
    <row r="169" spans="1:16" ht="15.75">
      <c r="A169" s="511"/>
      <c r="B169" s="507"/>
      <c r="C169" s="558"/>
      <c r="D169" s="348" t="s">
        <v>1577</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1578</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1579</v>
      </c>
      <c r="D171" s="208" t="s">
        <v>746</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747</v>
      </c>
      <c r="D172" s="208" t="s">
        <v>682</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683</v>
      </c>
      <c r="D173" s="208" t="s">
        <v>1070</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277</v>
      </c>
      <c r="D174" s="208" t="s">
        <v>671</v>
      </c>
      <c r="E174" s="142"/>
      <c r="F174" s="143"/>
      <c r="G174" s="142"/>
      <c r="H174" s="144">
        <f t="shared" si="15"/>
        <v>0</v>
      </c>
      <c r="I174" s="145"/>
      <c r="J174" s="145"/>
      <c r="K174" s="145"/>
      <c r="L174" s="145"/>
      <c r="M174" s="146"/>
      <c r="N174" s="146"/>
      <c r="O174" s="147"/>
      <c r="P174" s="25"/>
    </row>
    <row r="175" spans="1:16" ht="47.25" customHeight="1" hidden="1">
      <c r="A175" s="511"/>
      <c r="B175" s="507"/>
      <c r="C175" s="212" t="s">
        <v>672</v>
      </c>
      <c r="D175" s="208" t="s">
        <v>1110</v>
      </c>
      <c r="E175" s="142"/>
      <c r="F175" s="143"/>
      <c r="G175" s="142"/>
      <c r="H175" s="144">
        <f t="shared" si="15"/>
        <v>0</v>
      </c>
      <c r="I175" s="145"/>
      <c r="J175" s="145"/>
      <c r="K175" s="145"/>
      <c r="L175" s="145"/>
      <c r="M175" s="146"/>
      <c r="N175" s="146"/>
      <c r="O175" s="147"/>
      <c r="P175" s="25"/>
    </row>
    <row r="176" spans="1:16" ht="15.75" customHeight="1" hidden="1">
      <c r="A176" s="511"/>
      <c r="B176" s="507"/>
      <c r="C176" s="557" t="s">
        <v>1111</v>
      </c>
      <c r="D176" s="208" t="s">
        <v>1112</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1113</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1114</v>
      </c>
      <c r="E178" s="199"/>
      <c r="F178" s="143"/>
      <c r="G178" s="199"/>
      <c r="H178" s="201">
        <f t="shared" si="20"/>
        <v>0</v>
      </c>
      <c r="I178" s="202"/>
      <c r="J178" s="202"/>
      <c r="K178" s="202"/>
      <c r="L178" s="202"/>
      <c r="M178" s="203"/>
      <c r="N178" s="203"/>
      <c r="O178" s="204"/>
      <c r="P178" s="25"/>
    </row>
    <row r="179" spans="1:16" ht="31.5">
      <c r="A179" s="511"/>
      <c r="B179" s="507"/>
      <c r="C179" s="212" t="s">
        <v>684</v>
      </c>
      <c r="D179" s="208" t="s">
        <v>685</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686</v>
      </c>
      <c r="D180" s="208" t="s">
        <v>687</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688</v>
      </c>
      <c r="D181" s="208" t="s">
        <v>1060</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1061</v>
      </c>
      <c r="D182" s="208" t="s">
        <v>1471</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1472</v>
      </c>
      <c r="D183" s="141" t="s">
        <v>1473</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1474</v>
      </c>
      <c r="D184" s="141" t="s">
        <v>1475</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1071</v>
      </c>
      <c r="D185" s="141" t="s">
        <v>1072</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1073</v>
      </c>
      <c r="D186" s="141" t="s">
        <v>1074</v>
      </c>
      <c r="E186" s="142"/>
      <c r="F186" s="143"/>
      <c r="G186" s="142"/>
      <c r="H186" s="144">
        <f t="shared" si="20"/>
        <v>0</v>
      </c>
      <c r="I186" s="145"/>
      <c r="J186" s="145"/>
      <c r="K186" s="145"/>
      <c r="L186" s="145"/>
      <c r="M186" s="146"/>
      <c r="N186" s="146"/>
      <c r="O186" s="147"/>
      <c r="P186" s="25"/>
    </row>
    <row r="187" spans="1:16" ht="15.75">
      <c r="A187" s="511"/>
      <c r="B187" s="507"/>
      <c r="C187" s="557" t="s">
        <v>288</v>
      </c>
      <c r="D187" s="141" t="s">
        <v>1075</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1076</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1077</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1078</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1079</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1080</v>
      </c>
      <c r="D192" s="141" t="s">
        <v>1081</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1082</v>
      </c>
      <c r="D193" s="141" t="s">
        <v>1083</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1084</v>
      </c>
      <c r="D194" s="141" t="s">
        <v>329</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330</v>
      </c>
      <c r="D195" s="141" t="s">
        <v>1133</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1134</v>
      </c>
      <c r="D196" s="141" t="s">
        <v>1135</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1136</v>
      </c>
      <c r="D197" s="141" t="s">
        <v>454</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455</v>
      </c>
      <c r="D198" s="141" t="s">
        <v>456</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457</v>
      </c>
      <c r="D199" s="141" t="s">
        <v>458</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459</v>
      </c>
      <c r="D200" s="141" t="s">
        <v>460</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1621</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1622</v>
      </c>
      <c r="D202" s="141" t="s">
        <v>1623</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1624</v>
      </c>
      <c r="D203" s="141" t="s">
        <v>1625</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1626</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1627</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1628</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1629</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1630</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1631</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1632</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1633</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1634</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1635</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1636</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799</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800</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801</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802</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803</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804</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805</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806</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731</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732</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733</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734</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735</v>
      </c>
      <c r="D227" s="141" t="s">
        <v>736</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737</v>
      </c>
      <c r="E228" s="142"/>
      <c r="F228" s="143"/>
      <c r="G228" s="142"/>
      <c r="H228" s="144">
        <f t="shared" si="26"/>
        <v>0</v>
      </c>
      <c r="I228" s="145"/>
      <c r="J228" s="145"/>
      <c r="K228" s="145"/>
      <c r="L228" s="145"/>
      <c r="M228" s="146"/>
      <c r="N228" s="146"/>
      <c r="O228" s="147"/>
      <c r="P228" s="25"/>
    </row>
    <row r="229" spans="1:16" ht="16.5" customHeight="1">
      <c r="A229" s="511"/>
      <c r="B229" s="507"/>
      <c r="C229" s="212"/>
      <c r="D229" s="141" t="s">
        <v>387</v>
      </c>
      <c r="E229" s="142"/>
      <c r="F229" s="143"/>
      <c r="G229" s="142"/>
      <c r="H229" s="144">
        <f t="shared" si="26"/>
        <v>5500</v>
      </c>
      <c r="I229" s="145"/>
      <c r="J229" s="145"/>
      <c r="K229" s="145"/>
      <c r="L229" s="145">
        <v>5500</v>
      </c>
      <c r="M229" s="146"/>
      <c r="N229" s="146"/>
      <c r="O229" s="147"/>
      <c r="P229" s="25"/>
    </row>
    <row r="230" spans="1:16" ht="31.5">
      <c r="A230" s="511"/>
      <c r="B230" s="507"/>
      <c r="C230" s="212"/>
      <c r="D230" s="141" t="s">
        <v>388</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389</v>
      </c>
      <c r="E231" s="142"/>
      <c r="F231" s="143"/>
      <c r="G231" s="142"/>
      <c r="H231" s="144">
        <f t="shared" si="26"/>
        <v>0</v>
      </c>
      <c r="I231" s="209"/>
      <c r="J231" s="145"/>
      <c r="K231" s="145"/>
      <c r="L231" s="209"/>
      <c r="M231" s="146"/>
      <c r="N231" s="146"/>
      <c r="O231" s="147"/>
      <c r="P231" s="25"/>
    </row>
    <row r="232" spans="1:16" ht="31.5" hidden="1">
      <c r="A232" s="511"/>
      <c r="B232" s="507"/>
      <c r="C232" s="212"/>
      <c r="D232" s="141" t="s">
        <v>390</v>
      </c>
      <c r="E232" s="142"/>
      <c r="F232" s="143"/>
      <c r="G232" s="142"/>
      <c r="H232" s="144">
        <f t="shared" si="26"/>
        <v>0</v>
      </c>
      <c r="I232" s="209"/>
      <c r="J232" s="145"/>
      <c r="K232" s="145"/>
      <c r="L232" s="209"/>
      <c r="M232" s="146"/>
      <c r="N232" s="146"/>
      <c r="O232" s="147"/>
      <c r="P232" s="25"/>
    </row>
    <row r="233" spans="1:16" ht="15.75" hidden="1">
      <c r="A233" s="511"/>
      <c r="B233" s="507"/>
      <c r="C233" s="212"/>
      <c r="D233" s="141" t="s">
        <v>391</v>
      </c>
      <c r="E233" s="142"/>
      <c r="F233" s="143"/>
      <c r="G233" s="142"/>
      <c r="H233" s="144">
        <f t="shared" si="26"/>
        <v>0</v>
      </c>
      <c r="I233" s="209"/>
      <c r="J233" s="145"/>
      <c r="K233" s="145"/>
      <c r="L233" s="209"/>
      <c r="M233" s="146"/>
      <c r="N233" s="146"/>
      <c r="O233" s="147"/>
      <c r="P233" s="25"/>
    </row>
    <row r="234" spans="1:16" ht="63" hidden="1">
      <c r="A234" s="511"/>
      <c r="B234" s="507"/>
      <c r="C234" s="212"/>
      <c r="D234" s="141" t="s">
        <v>25</v>
      </c>
      <c r="E234" s="142"/>
      <c r="F234" s="143"/>
      <c r="G234" s="142"/>
      <c r="H234" s="144">
        <f t="shared" si="26"/>
        <v>0</v>
      </c>
      <c r="I234" s="209"/>
      <c r="J234" s="145"/>
      <c r="K234" s="145"/>
      <c r="L234" s="209"/>
      <c r="M234" s="146"/>
      <c r="N234" s="146"/>
      <c r="O234" s="147"/>
      <c r="P234" s="25"/>
    </row>
    <row r="235" spans="1:16" ht="47.25" hidden="1">
      <c r="A235" s="511"/>
      <c r="B235" s="507"/>
      <c r="C235" s="212"/>
      <c r="D235" s="141" t="s">
        <v>1549</v>
      </c>
      <c r="E235" s="142"/>
      <c r="F235" s="143"/>
      <c r="G235" s="142"/>
      <c r="H235" s="144">
        <f t="shared" si="26"/>
        <v>0</v>
      </c>
      <c r="I235" s="209"/>
      <c r="J235" s="145"/>
      <c r="K235" s="145"/>
      <c r="L235" s="209"/>
      <c r="M235" s="146"/>
      <c r="N235" s="146"/>
      <c r="O235" s="147"/>
      <c r="P235" s="25"/>
    </row>
    <row r="236" spans="1:16" ht="15.75" hidden="1">
      <c r="A236" s="511"/>
      <c r="B236" s="507"/>
      <c r="C236" s="212"/>
      <c r="D236" s="141" t="s">
        <v>1550</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1180</v>
      </c>
      <c r="E237" s="199"/>
      <c r="F237" s="200"/>
      <c r="G237" s="199"/>
      <c r="H237" s="201">
        <f t="shared" si="26"/>
        <v>0</v>
      </c>
      <c r="I237" s="214"/>
      <c r="J237" s="202"/>
      <c r="K237" s="202"/>
      <c r="L237" s="209"/>
      <c r="M237" s="146"/>
      <c r="N237" s="146"/>
      <c r="O237" s="147"/>
      <c r="P237" s="25"/>
    </row>
    <row r="238" spans="1:16" ht="15.75" hidden="1">
      <c r="A238" s="511"/>
      <c r="B238" s="507"/>
      <c r="C238" s="212"/>
      <c r="D238" s="198" t="s">
        <v>1181</v>
      </c>
      <c r="E238" s="199"/>
      <c r="F238" s="200"/>
      <c r="G238" s="199"/>
      <c r="H238" s="201">
        <f t="shared" si="26"/>
        <v>0</v>
      </c>
      <c r="I238" s="214"/>
      <c r="J238" s="202"/>
      <c r="K238" s="202"/>
      <c r="L238" s="209"/>
      <c r="M238" s="146"/>
      <c r="N238" s="146"/>
      <c r="O238" s="147"/>
      <c r="P238" s="25"/>
    </row>
    <row r="239" spans="1:16" ht="15.75" hidden="1">
      <c r="A239" s="511"/>
      <c r="B239" s="507"/>
      <c r="C239" s="212"/>
      <c r="D239" s="198" t="s">
        <v>352</v>
      </c>
      <c r="E239" s="199"/>
      <c r="F239" s="200"/>
      <c r="G239" s="199"/>
      <c r="H239" s="201">
        <f t="shared" si="26"/>
        <v>0</v>
      </c>
      <c r="I239" s="214"/>
      <c r="J239" s="202"/>
      <c r="K239" s="202"/>
      <c r="L239" s="209"/>
      <c r="M239" s="146"/>
      <c r="N239" s="146"/>
      <c r="O239" s="147"/>
      <c r="P239" s="25"/>
    </row>
    <row r="240" spans="1:16" ht="15.75" hidden="1">
      <c r="A240" s="511"/>
      <c r="B240" s="507"/>
      <c r="C240" s="212"/>
      <c r="D240" s="198" t="s">
        <v>353</v>
      </c>
      <c r="E240" s="199"/>
      <c r="F240" s="200"/>
      <c r="G240" s="199"/>
      <c r="H240" s="201">
        <f t="shared" si="26"/>
        <v>0</v>
      </c>
      <c r="I240" s="214"/>
      <c r="J240" s="202"/>
      <c r="K240" s="202"/>
      <c r="L240" s="209"/>
      <c r="M240" s="146"/>
      <c r="N240" s="146"/>
      <c r="O240" s="147"/>
      <c r="P240" s="25"/>
    </row>
    <row r="241" spans="1:16" ht="15.75" hidden="1">
      <c r="A241" s="511"/>
      <c r="B241" s="507"/>
      <c r="C241" s="212"/>
      <c r="D241" s="198" t="s">
        <v>354</v>
      </c>
      <c r="E241" s="199"/>
      <c r="F241" s="200"/>
      <c r="G241" s="199"/>
      <c r="H241" s="201">
        <f t="shared" si="26"/>
        <v>0</v>
      </c>
      <c r="I241" s="214"/>
      <c r="J241" s="202"/>
      <c r="K241" s="202"/>
      <c r="L241" s="209"/>
      <c r="M241" s="146"/>
      <c r="N241" s="146"/>
      <c r="O241" s="147"/>
      <c r="P241" s="25"/>
    </row>
    <row r="242" spans="1:16" ht="15.75" hidden="1">
      <c r="A242" s="511"/>
      <c r="B242" s="507"/>
      <c r="C242" s="212"/>
      <c r="D242" s="198" t="s">
        <v>355</v>
      </c>
      <c r="E242" s="199"/>
      <c r="F242" s="200"/>
      <c r="G242" s="199"/>
      <c r="H242" s="201">
        <f t="shared" si="26"/>
        <v>0</v>
      </c>
      <c r="I242" s="214"/>
      <c r="J242" s="202"/>
      <c r="K242" s="202"/>
      <c r="L242" s="209"/>
      <c r="M242" s="146"/>
      <c r="N242" s="146"/>
      <c r="O242" s="147"/>
      <c r="P242" s="25"/>
    </row>
    <row r="243" spans="1:16" ht="15.75" hidden="1">
      <c r="A243" s="511"/>
      <c r="B243" s="507"/>
      <c r="C243" s="212"/>
      <c r="D243" s="198" t="s">
        <v>356</v>
      </c>
      <c r="E243" s="199"/>
      <c r="F243" s="200"/>
      <c r="G243" s="199"/>
      <c r="H243" s="201">
        <f t="shared" si="26"/>
        <v>0</v>
      </c>
      <c r="I243" s="214"/>
      <c r="J243" s="202"/>
      <c r="K243" s="202"/>
      <c r="L243" s="209"/>
      <c r="M243" s="146"/>
      <c r="N243" s="146"/>
      <c r="O243" s="147"/>
      <c r="P243" s="25"/>
    </row>
    <row r="244" spans="1:16" ht="15.75" hidden="1">
      <c r="A244" s="511"/>
      <c r="B244" s="507"/>
      <c r="C244" s="212"/>
      <c r="D244" s="198" t="s">
        <v>357</v>
      </c>
      <c r="E244" s="199"/>
      <c r="F244" s="200"/>
      <c r="G244" s="199"/>
      <c r="H244" s="201">
        <f t="shared" si="26"/>
        <v>0</v>
      </c>
      <c r="I244" s="214"/>
      <c r="J244" s="202"/>
      <c r="K244" s="202"/>
      <c r="L244" s="209"/>
      <c r="M244" s="146"/>
      <c r="N244" s="146"/>
      <c r="O244" s="147"/>
      <c r="P244" s="25"/>
    </row>
    <row r="245" spans="1:16" ht="15.75" hidden="1">
      <c r="A245" s="511"/>
      <c r="B245" s="507"/>
      <c r="C245" s="212"/>
      <c r="D245" s="198" t="s">
        <v>358</v>
      </c>
      <c r="E245" s="199"/>
      <c r="F245" s="200"/>
      <c r="G245" s="199"/>
      <c r="H245" s="201">
        <f t="shared" si="26"/>
        <v>0</v>
      </c>
      <c r="I245" s="214"/>
      <c r="J245" s="202"/>
      <c r="K245" s="202"/>
      <c r="L245" s="209"/>
      <c r="M245" s="146"/>
      <c r="N245" s="146"/>
      <c r="O245" s="147"/>
      <c r="P245" s="25"/>
    </row>
    <row r="246" spans="1:16" ht="15.75" hidden="1">
      <c r="A246" s="511"/>
      <c r="B246" s="507"/>
      <c r="C246" s="212"/>
      <c r="D246" s="141" t="s">
        <v>359</v>
      </c>
      <c r="E246" s="142"/>
      <c r="F246" s="143"/>
      <c r="G246" s="142"/>
      <c r="H246" s="144">
        <f t="shared" si="26"/>
        <v>0</v>
      </c>
      <c r="I246" s="209"/>
      <c r="J246" s="145"/>
      <c r="K246" s="145"/>
      <c r="L246" s="209"/>
      <c r="M246" s="146"/>
      <c r="N246" s="146"/>
      <c r="O246" s="147"/>
      <c r="P246" s="25"/>
    </row>
    <row r="247" spans="1:16" ht="31.5" hidden="1">
      <c r="A247" s="511"/>
      <c r="B247" s="507"/>
      <c r="C247" s="212"/>
      <c r="D247" s="141" t="s">
        <v>1115</v>
      </c>
      <c r="E247" s="142"/>
      <c r="F247" s="143"/>
      <c r="G247" s="142"/>
      <c r="H247" s="144">
        <f t="shared" si="26"/>
        <v>0</v>
      </c>
      <c r="I247" s="209"/>
      <c r="J247" s="145"/>
      <c r="K247" s="145"/>
      <c r="L247" s="209"/>
      <c r="M247" s="146"/>
      <c r="N247" s="146"/>
      <c r="O247" s="147"/>
      <c r="P247" s="25"/>
    </row>
    <row r="248" spans="1:16" ht="31.5" hidden="1">
      <c r="A248" s="511"/>
      <c r="B248" s="507"/>
      <c r="C248" s="212"/>
      <c r="D248" s="14" t="s">
        <v>1116</v>
      </c>
      <c r="E248" s="142"/>
      <c r="F248" s="143"/>
      <c r="G248" s="142"/>
      <c r="H248" s="144">
        <f t="shared" si="26"/>
        <v>0</v>
      </c>
      <c r="I248" s="209"/>
      <c r="J248" s="145"/>
      <c r="K248" s="145"/>
      <c r="L248" s="209"/>
      <c r="M248" s="146"/>
      <c r="N248" s="146"/>
      <c r="O248" s="147"/>
      <c r="P248" s="25"/>
    </row>
    <row r="249" spans="1:16" ht="31.5" hidden="1">
      <c r="A249" s="511"/>
      <c r="B249" s="507"/>
      <c r="C249" s="212"/>
      <c r="D249" s="14" t="s">
        <v>1117</v>
      </c>
      <c r="E249" s="142"/>
      <c r="F249" s="143"/>
      <c r="G249" s="142"/>
      <c r="H249" s="144">
        <f t="shared" si="26"/>
        <v>0</v>
      </c>
      <c r="I249" s="209"/>
      <c r="J249" s="145"/>
      <c r="K249" s="145"/>
      <c r="L249" s="209"/>
      <c r="M249" s="146"/>
      <c r="N249" s="146"/>
      <c r="O249" s="147"/>
      <c r="P249" s="25"/>
    </row>
    <row r="250" spans="1:16" ht="31.5" hidden="1">
      <c r="A250" s="511"/>
      <c r="B250" s="507"/>
      <c r="C250" s="212"/>
      <c r="D250" s="141" t="s">
        <v>1118</v>
      </c>
      <c r="E250" s="142"/>
      <c r="F250" s="143"/>
      <c r="G250" s="142"/>
      <c r="H250" s="144">
        <f t="shared" si="26"/>
        <v>0</v>
      </c>
      <c r="I250" s="209"/>
      <c r="J250" s="145"/>
      <c r="K250" s="145"/>
      <c r="L250" s="209"/>
      <c r="M250" s="146"/>
      <c r="N250" s="146"/>
      <c r="O250" s="147"/>
      <c r="P250" s="25"/>
    </row>
    <row r="251" spans="1:16" ht="15.75" hidden="1">
      <c r="A251" s="511"/>
      <c r="B251" s="507"/>
      <c r="C251" s="212"/>
      <c r="D251" s="141" t="s">
        <v>693</v>
      </c>
      <c r="E251" s="142"/>
      <c r="F251" s="143"/>
      <c r="G251" s="142"/>
      <c r="H251" s="144">
        <f t="shared" si="26"/>
        <v>0</v>
      </c>
      <c r="I251" s="209"/>
      <c r="J251" s="145"/>
      <c r="K251" s="145"/>
      <c r="L251" s="209"/>
      <c r="M251" s="146"/>
      <c r="N251" s="146"/>
      <c r="O251" s="147"/>
      <c r="P251" s="25"/>
    </row>
    <row r="252" spans="1:16" ht="15.75" hidden="1">
      <c r="A252" s="511"/>
      <c r="B252" s="507"/>
      <c r="C252" s="212"/>
      <c r="D252" s="141" t="s">
        <v>694</v>
      </c>
      <c r="E252" s="142"/>
      <c r="F252" s="143"/>
      <c r="G252" s="142"/>
      <c r="H252" s="144">
        <f t="shared" si="26"/>
        <v>0</v>
      </c>
      <c r="I252" s="209"/>
      <c r="J252" s="145"/>
      <c r="K252" s="145"/>
      <c r="L252" s="209"/>
      <c r="M252" s="146"/>
      <c r="N252" s="146"/>
      <c r="O252" s="147"/>
      <c r="P252" s="25"/>
    </row>
    <row r="253" spans="1:16" ht="47.25" hidden="1">
      <c r="A253" s="511"/>
      <c r="B253" s="507"/>
      <c r="C253" s="212"/>
      <c r="D253" s="141" t="s">
        <v>344</v>
      </c>
      <c r="E253" s="142"/>
      <c r="F253" s="143"/>
      <c r="G253" s="142"/>
      <c r="H253" s="144">
        <f t="shared" si="26"/>
        <v>0</v>
      </c>
      <c r="I253" s="209"/>
      <c r="J253" s="145"/>
      <c r="K253" s="145"/>
      <c r="L253" s="209"/>
      <c r="M253" s="146"/>
      <c r="N253" s="146"/>
      <c r="O253" s="147"/>
      <c r="P253" s="25"/>
    </row>
    <row r="254" spans="1:16" ht="15.75" hidden="1">
      <c r="A254" s="511"/>
      <c r="B254" s="507"/>
      <c r="C254" s="212"/>
      <c r="D254" s="141" t="s">
        <v>345</v>
      </c>
      <c r="E254" s="142"/>
      <c r="F254" s="143"/>
      <c r="G254" s="142"/>
      <c r="H254" s="144">
        <f t="shared" si="26"/>
        <v>0</v>
      </c>
      <c r="I254" s="209"/>
      <c r="J254" s="145"/>
      <c r="K254" s="145"/>
      <c r="L254" s="209"/>
      <c r="M254" s="146"/>
      <c r="N254" s="146"/>
      <c r="O254" s="147"/>
      <c r="P254" s="25"/>
    </row>
    <row r="255" spans="1:16" ht="15.75" hidden="1">
      <c r="A255" s="511"/>
      <c r="B255" s="507"/>
      <c r="C255" s="212"/>
      <c r="D255" s="141" t="s">
        <v>346</v>
      </c>
      <c r="E255" s="142"/>
      <c r="F255" s="143"/>
      <c r="G255" s="142"/>
      <c r="H255" s="144">
        <f t="shared" si="26"/>
        <v>0</v>
      </c>
      <c r="I255" s="209"/>
      <c r="J255" s="145"/>
      <c r="K255" s="145"/>
      <c r="L255" s="209"/>
      <c r="M255" s="146"/>
      <c r="N255" s="146"/>
      <c r="O255" s="147"/>
      <c r="P255" s="25"/>
    </row>
    <row r="256" spans="1:16" ht="15.75" hidden="1">
      <c r="A256" s="511"/>
      <c r="B256" s="507"/>
      <c r="C256" s="212"/>
      <c r="D256" s="141" t="s">
        <v>347</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348</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1603</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796</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1371</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1282</v>
      </c>
      <c r="B268" s="537" t="s">
        <v>797</v>
      </c>
      <c r="C268" s="215"/>
      <c r="D268" s="136" t="s">
        <v>1053</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798</v>
      </c>
      <c r="D269" s="141" t="s">
        <v>775</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704</v>
      </c>
      <c r="D270" s="141" t="s">
        <v>776</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777</v>
      </c>
      <c r="E271" s="142"/>
      <c r="F271" s="143"/>
      <c r="G271" s="142"/>
      <c r="H271" s="144">
        <f t="shared" si="27"/>
        <v>0</v>
      </c>
      <c r="I271" s="145"/>
      <c r="J271" s="145"/>
      <c r="K271" s="145"/>
      <c r="L271" s="145">
        <f>L272</f>
        <v>0</v>
      </c>
      <c r="M271" s="146"/>
      <c r="N271" s="146"/>
      <c r="O271" s="147"/>
      <c r="P271" s="25"/>
      <c r="Q271" s="22"/>
    </row>
    <row r="272" spans="1:17" s="45" customFormat="1" ht="31.5" hidden="1">
      <c r="A272" s="497"/>
      <c r="B272" s="497"/>
      <c r="C272" s="559"/>
      <c r="D272" s="198" t="s">
        <v>1217</v>
      </c>
      <c r="E272" s="142"/>
      <c r="F272" s="143"/>
      <c r="G272" s="142"/>
      <c r="H272" s="201">
        <f t="shared" si="27"/>
        <v>0</v>
      </c>
      <c r="I272" s="145"/>
      <c r="J272" s="145"/>
      <c r="K272" s="145"/>
      <c r="L272" s="145"/>
      <c r="M272" s="146"/>
      <c r="N272" s="146"/>
      <c r="O272" s="147"/>
      <c r="P272" s="25"/>
      <c r="Q272" s="22"/>
    </row>
    <row r="273" spans="1:63" s="28" customFormat="1" ht="15.75" hidden="1">
      <c r="A273" s="510" t="s">
        <v>1283</v>
      </c>
      <c r="B273" s="537" t="s">
        <v>1218</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1219</v>
      </c>
      <c r="D274" s="141" t="s">
        <v>1220</v>
      </c>
      <c r="E274" s="142"/>
      <c r="F274" s="143"/>
      <c r="G274" s="142"/>
      <c r="H274" s="144">
        <f t="shared" si="27"/>
        <v>0</v>
      </c>
      <c r="I274" s="145"/>
      <c r="J274" s="145"/>
      <c r="K274" s="145"/>
      <c r="L274" s="145"/>
      <c r="M274" s="146"/>
      <c r="N274" s="146"/>
      <c r="O274" s="147"/>
      <c r="P274" s="25"/>
      <c r="Q274" s="22"/>
    </row>
    <row r="275" spans="1:17" s="45" customFormat="1" ht="30" customHeight="1" hidden="1">
      <c r="A275" s="497"/>
      <c r="B275" s="497"/>
      <c r="C275" s="212" t="s">
        <v>1221</v>
      </c>
      <c r="D275" s="141" t="s">
        <v>851</v>
      </c>
      <c r="E275" s="142"/>
      <c r="F275" s="143"/>
      <c r="G275" s="142"/>
      <c r="H275" s="144">
        <f t="shared" si="27"/>
        <v>0</v>
      </c>
      <c r="I275" s="209">
        <f>3-3</f>
        <v>0</v>
      </c>
      <c r="J275" s="145"/>
      <c r="K275" s="145"/>
      <c r="L275" s="209"/>
      <c r="M275" s="146"/>
      <c r="N275" s="146"/>
      <c r="O275" s="147"/>
      <c r="P275" s="25"/>
      <c r="Q275" s="22"/>
    </row>
    <row r="276" spans="1:63" s="28" customFormat="1" ht="15.75" hidden="1">
      <c r="A276" s="510" t="s">
        <v>1284</v>
      </c>
      <c r="B276" s="537" t="s">
        <v>852</v>
      </c>
      <c r="C276" s="215"/>
      <c r="D276" s="136" t="s">
        <v>1053</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1527</v>
      </c>
      <c r="D277" s="141" t="s">
        <v>853</v>
      </c>
      <c r="E277" s="142"/>
      <c r="F277" s="143"/>
      <c r="G277" s="142"/>
      <c r="H277" s="144">
        <f t="shared" si="27"/>
        <v>0</v>
      </c>
      <c r="I277" s="145"/>
      <c r="J277" s="145"/>
      <c r="K277" s="145"/>
      <c r="L277" s="145"/>
      <c r="M277" s="146"/>
      <c r="N277" s="146"/>
      <c r="O277" s="147"/>
      <c r="P277" s="25"/>
      <c r="Q277" s="22"/>
    </row>
    <row r="278" spans="1:17" s="45" customFormat="1" ht="15.75">
      <c r="A278" s="510" t="s">
        <v>1285</v>
      </c>
      <c r="B278" s="537" t="s">
        <v>1382</v>
      </c>
      <c r="C278" s="212"/>
      <c r="D278" s="136" t="s">
        <v>1053</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854</v>
      </c>
      <c r="D279" s="141" t="s">
        <v>855</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48</v>
      </c>
      <c r="E280" s="142"/>
      <c r="F280" s="143"/>
      <c r="G280" s="172"/>
      <c r="H280" s="144">
        <f t="shared" si="27"/>
        <v>0</v>
      </c>
      <c r="I280" s="145"/>
      <c r="J280" s="145"/>
      <c r="K280" s="145"/>
      <c r="L280" s="145"/>
      <c r="M280" s="146"/>
      <c r="N280" s="146"/>
      <c r="O280" s="147"/>
      <c r="P280" s="25"/>
      <c r="Q280" s="22"/>
    </row>
    <row r="281" spans="1:17" s="30" customFormat="1" ht="15.75">
      <c r="A281" s="510" t="s">
        <v>1056</v>
      </c>
      <c r="B281" s="537" t="s">
        <v>220</v>
      </c>
      <c r="C281" s="135"/>
      <c r="D281" s="136" t="s">
        <v>49</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50</v>
      </c>
      <c r="D282" s="141" t="s">
        <v>51</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1527</v>
      </c>
      <c r="D283" s="141" t="s">
        <v>828</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829</v>
      </c>
      <c r="D284" s="141" t="s">
        <v>70</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684</v>
      </c>
      <c r="D285" s="141" t="s">
        <v>71</v>
      </c>
      <c r="E285" s="142"/>
      <c r="F285" s="143"/>
      <c r="G285" s="172"/>
      <c r="H285" s="144">
        <f t="shared" si="27"/>
        <v>0</v>
      </c>
      <c r="I285" s="145"/>
      <c r="J285" s="145"/>
      <c r="K285" s="145"/>
      <c r="L285" s="145"/>
      <c r="M285" s="146"/>
      <c r="N285" s="146"/>
      <c r="O285" s="147"/>
      <c r="P285" s="25"/>
      <c r="Q285" s="22"/>
    </row>
    <row r="286" spans="1:17" s="30" customFormat="1" ht="15.75" customHeight="1">
      <c r="A286" s="157" t="s">
        <v>1008</v>
      </c>
      <c r="B286" s="166" t="s">
        <v>1271</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72</v>
      </c>
      <c r="B287" s="537" t="s">
        <v>73</v>
      </c>
      <c r="C287" s="135"/>
      <c r="D287" s="136" t="s">
        <v>1053</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1527</v>
      </c>
      <c r="D288" s="141" t="s">
        <v>74</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75</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121</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122</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123</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124</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125</v>
      </c>
      <c r="D294" s="141" t="s">
        <v>126</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840</v>
      </c>
      <c r="B295" s="537" t="s">
        <v>1009</v>
      </c>
      <c r="C295" s="167"/>
      <c r="D295" s="216" t="s">
        <v>1053</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127</v>
      </c>
      <c r="D296" s="217" t="s">
        <v>1237</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1238</v>
      </c>
      <c r="D297" s="217" t="s">
        <v>1295</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1527</v>
      </c>
      <c r="D298" s="217" t="s">
        <v>1296</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1297</v>
      </c>
      <c r="D299" s="217" t="s">
        <v>1298</v>
      </c>
      <c r="E299" s="142"/>
      <c r="F299" s="143"/>
      <c r="G299" s="142"/>
      <c r="H299" s="144">
        <f t="shared" si="27"/>
        <v>0</v>
      </c>
      <c r="I299" s="145"/>
      <c r="J299" s="145"/>
      <c r="K299" s="145"/>
      <c r="L299" s="145"/>
      <c r="M299" s="146"/>
      <c r="N299" s="146"/>
      <c r="O299" s="146"/>
      <c r="P299" s="25"/>
      <c r="Q299" s="29"/>
    </row>
    <row r="300" spans="1:17" s="30" customFormat="1" ht="15.75" hidden="1">
      <c r="A300" s="497"/>
      <c r="B300" s="497"/>
      <c r="C300" s="167"/>
      <c r="D300" s="217" t="s">
        <v>522</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523</v>
      </c>
      <c r="B301" s="537" t="s">
        <v>1010</v>
      </c>
      <c r="C301" s="195"/>
      <c r="D301" s="136" t="s">
        <v>1053</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524</v>
      </c>
      <c r="D302" s="217" t="s">
        <v>525</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684</v>
      </c>
      <c r="D303" s="217" t="s">
        <v>526</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144</v>
      </c>
      <c r="D304" s="217" t="s">
        <v>920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143</v>
      </c>
      <c r="D305" s="217" t="s">
        <v>172</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173</v>
      </c>
      <c r="D306" s="217" t="s">
        <v>174</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175</v>
      </c>
      <c r="D307" s="217" t="s">
        <v>176</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1309</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1310</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1311</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1312</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1313</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1314</v>
      </c>
      <c r="B318" s="537" t="s">
        <v>1377</v>
      </c>
      <c r="C318" s="195"/>
      <c r="D318" s="136" t="s">
        <v>1053</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688</v>
      </c>
      <c r="D319" s="141" t="s">
        <v>1315</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531</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532</v>
      </c>
      <c r="D321" s="141" t="s">
        <v>533</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1380</v>
      </c>
      <c r="C322" s="195"/>
      <c r="D322" s="136" t="s">
        <v>1053</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534</v>
      </c>
      <c r="D323" s="217" t="s">
        <v>535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536</v>
      </c>
      <c r="D324" s="217" t="s">
        <v>537</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538</v>
      </c>
      <c r="D325" s="217" t="s">
        <v>539</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540</v>
      </c>
      <c r="D326" s="208" t="s">
        <v>1268</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1269</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1</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2</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3</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1187</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1385</v>
      </c>
      <c r="C343" s="195"/>
      <c r="D343" s="136" t="s">
        <v>1053</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1188</v>
      </c>
      <c r="D344" s="141" t="s">
        <v>1189</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538</v>
      </c>
      <c r="D345" s="141" t="s">
        <v>1190</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1191</v>
      </c>
      <c r="D346" s="141" t="s">
        <v>1192</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1193</v>
      </c>
      <c r="D347" s="217" t="s">
        <v>1194</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1195</v>
      </c>
      <c r="D348" s="208" t="s">
        <v>427</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1195</v>
      </c>
      <c r="D349" s="208" t="s">
        <v>428</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1201</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1202</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1203</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1204</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321</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322</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1137</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1138</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1139</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1140</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1141</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1619</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1620</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381</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382</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768</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769</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770</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771</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772</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773</v>
      </c>
      <c r="C371" s="195"/>
      <c r="D371" s="136" t="s">
        <v>1053</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774</v>
      </c>
      <c r="D372" s="141" t="s">
        <v>1142</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1143</v>
      </c>
      <c r="D373" s="141" t="s">
        <v>1144</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1145</v>
      </c>
      <c r="D374" s="141" t="s">
        <v>1146</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1147</v>
      </c>
      <c r="D375" s="141" t="s">
        <v>807</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23</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808</v>
      </c>
      <c r="D377" s="225" t="s">
        <v>408</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409</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410</v>
      </c>
      <c r="D379" s="230" t="s">
        <v>83</v>
      </c>
      <c r="E379" s="172"/>
      <c r="F379" s="143"/>
      <c r="G379" s="172"/>
      <c r="H379" s="144">
        <f t="shared" si="40"/>
        <v>0</v>
      </c>
      <c r="I379" s="145"/>
      <c r="J379" s="145"/>
      <c r="K379" s="145"/>
      <c r="L379" s="219"/>
      <c r="M379" s="146"/>
      <c r="N379" s="146"/>
      <c r="O379" s="147"/>
      <c r="P379" s="25"/>
    </row>
    <row r="380" spans="1:16" ht="32.25" hidden="1">
      <c r="A380" s="507"/>
      <c r="B380" s="507"/>
      <c r="C380" s="167"/>
      <c r="D380" s="230" t="s">
        <v>84</v>
      </c>
      <c r="E380" s="172"/>
      <c r="F380" s="143"/>
      <c r="G380" s="172"/>
      <c r="H380" s="144">
        <f t="shared" si="40"/>
        <v>0</v>
      </c>
      <c r="I380" s="145"/>
      <c r="J380" s="145"/>
      <c r="K380" s="145"/>
      <c r="L380" s="219"/>
      <c r="M380" s="146"/>
      <c r="N380" s="146"/>
      <c r="O380" s="147"/>
      <c r="P380" s="25"/>
    </row>
    <row r="381" spans="1:16" ht="32.25" hidden="1">
      <c r="A381" s="507"/>
      <c r="B381" s="507"/>
      <c r="C381" s="167"/>
      <c r="D381" s="230" t="s">
        <v>85</v>
      </c>
      <c r="E381" s="172"/>
      <c r="F381" s="143"/>
      <c r="G381" s="172"/>
      <c r="H381" s="144">
        <f t="shared" si="40"/>
        <v>0</v>
      </c>
      <c r="I381" s="145"/>
      <c r="J381" s="145"/>
      <c r="K381" s="145"/>
      <c r="L381" s="219"/>
      <c r="M381" s="146"/>
      <c r="N381" s="146"/>
      <c r="O381" s="147"/>
      <c r="P381" s="25"/>
    </row>
    <row r="382" spans="1:16" ht="32.25" hidden="1">
      <c r="A382" s="507"/>
      <c r="B382" s="507"/>
      <c r="C382" s="167"/>
      <c r="D382" s="230" t="s">
        <v>1233</v>
      </c>
      <c r="E382" s="172"/>
      <c r="F382" s="143"/>
      <c r="G382" s="172"/>
      <c r="H382" s="144">
        <f t="shared" si="40"/>
        <v>0</v>
      </c>
      <c r="I382" s="145"/>
      <c r="J382" s="145"/>
      <c r="K382" s="145"/>
      <c r="L382" s="219"/>
      <c r="M382" s="146"/>
      <c r="N382" s="146"/>
      <c r="O382" s="147"/>
      <c r="P382" s="25"/>
    </row>
    <row r="383" spans="1:16" ht="48" hidden="1">
      <c r="A383" s="507"/>
      <c r="B383" s="507"/>
      <c r="C383" s="167" t="s">
        <v>1234</v>
      </c>
      <c r="D383" s="228" t="s">
        <v>1235</v>
      </c>
      <c r="E383" s="172"/>
      <c r="F383" s="143"/>
      <c r="G383" s="172"/>
      <c r="H383" s="169">
        <f t="shared" si="40"/>
        <v>0</v>
      </c>
      <c r="I383" s="163"/>
      <c r="J383" s="163"/>
      <c r="K383" s="163"/>
      <c r="L383" s="231"/>
      <c r="M383" s="182"/>
      <c r="N383" s="182"/>
      <c r="O383" s="183"/>
      <c r="P383" s="25"/>
    </row>
    <row r="384" spans="1:16" ht="15.75" hidden="1">
      <c r="A384" s="507"/>
      <c r="B384" s="507"/>
      <c r="C384" s="197"/>
      <c r="D384" s="228" t="s">
        <v>1236</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52</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53</v>
      </c>
      <c r="D386" s="225" t="s">
        <v>54</v>
      </c>
      <c r="E386" s="59"/>
      <c r="F386" s="59"/>
      <c r="G386" s="59"/>
      <c r="H386" s="169">
        <f t="shared" si="40"/>
        <v>0</v>
      </c>
      <c r="I386" s="163"/>
      <c r="J386" s="163"/>
      <c r="K386" s="163"/>
      <c r="L386" s="231">
        <f>L387+L388+L389</f>
        <v>0</v>
      </c>
      <c r="M386" s="182"/>
      <c r="N386" s="182"/>
      <c r="O386" s="183"/>
      <c r="P386" s="47"/>
      <c r="Q386" s="29"/>
    </row>
    <row r="387" spans="1:17" s="30" customFormat="1" ht="31.5" hidden="1">
      <c r="A387" s="498"/>
      <c r="B387" s="498"/>
      <c r="C387" s="555"/>
      <c r="D387" s="232" t="s">
        <v>55</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8"/>
      <c r="B388" s="498"/>
      <c r="C388" s="556"/>
      <c r="D388" s="232" t="s">
        <v>56</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7"/>
      <c r="B389" s="497"/>
      <c r="C389" s="205"/>
      <c r="D389" s="232" t="s">
        <v>57</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781</v>
      </c>
      <c r="B391" s="513" t="s">
        <v>1243</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1447</v>
      </c>
      <c r="B392" s="550" t="s">
        <v>1052</v>
      </c>
      <c r="C392" s="195"/>
      <c r="D392" s="136" t="s">
        <v>1053</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1088</v>
      </c>
      <c r="D393" s="141" t="s">
        <v>1089</v>
      </c>
      <c r="E393" s="142"/>
      <c r="F393" s="143"/>
      <c r="G393" s="172"/>
      <c r="H393" s="144">
        <f t="shared" si="45"/>
        <v>0</v>
      </c>
      <c r="I393" s="163"/>
      <c r="J393" s="163"/>
      <c r="K393" s="163"/>
      <c r="L393" s="145"/>
      <c r="M393" s="146"/>
      <c r="N393" s="182"/>
      <c r="O393" s="182"/>
      <c r="P393" s="25"/>
      <c r="Q393" s="22"/>
    </row>
    <row r="394" spans="1:17" s="30" customFormat="1" ht="18.75" customHeight="1">
      <c r="A394" s="234" t="s">
        <v>1383</v>
      </c>
      <c r="B394" s="235" t="s">
        <v>1244</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221</v>
      </c>
      <c r="B395" s="537" t="s">
        <v>1245</v>
      </c>
      <c r="C395" s="195"/>
      <c r="D395" s="216" t="s">
        <v>1053</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1246</v>
      </c>
      <c r="D396" s="208" t="s">
        <v>470</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471</v>
      </c>
      <c r="D397" s="217" t="s">
        <v>472</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473</v>
      </c>
      <c r="D398" s="217" t="s">
        <v>474</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475</v>
      </c>
      <c r="D399" s="217" t="s">
        <v>1362</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975</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976</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977</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978</v>
      </c>
      <c r="D403" s="217" t="s">
        <v>979</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980</v>
      </c>
      <c r="D404" s="217" t="s">
        <v>981</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1394</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958</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959</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960</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961</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962</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1358</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1359</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1360</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15</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16</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1361</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469</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17</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999</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18</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1000</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1363</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95</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96</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869</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476</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477</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319</v>
      </c>
      <c r="E428" s="142"/>
      <c r="F428" s="143"/>
      <c r="G428" s="142"/>
      <c r="H428" s="144">
        <f t="shared" si="50"/>
        <v>257000</v>
      </c>
      <c r="I428" s="145"/>
      <c r="J428" s="145"/>
      <c r="K428" s="145"/>
      <c r="L428" s="247">
        <v>257000</v>
      </c>
      <c r="M428" s="146"/>
      <c r="N428" s="146"/>
      <c r="O428" s="239"/>
      <c r="P428" s="25"/>
      <c r="Q428" s="22"/>
    </row>
    <row r="429" spans="1:17" s="30" customFormat="1" ht="15.75">
      <c r="A429" s="516" t="s">
        <v>222</v>
      </c>
      <c r="B429" s="537" t="s">
        <v>320</v>
      </c>
      <c r="C429" s="227"/>
      <c r="D429" s="249" t="s">
        <v>1053</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809</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1585</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1274</v>
      </c>
      <c r="B432" s="537" t="s">
        <v>244</v>
      </c>
      <c r="C432" s="195"/>
      <c r="D432" s="216" t="s">
        <v>1053</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547</v>
      </c>
      <c r="D433" s="217" t="s">
        <v>177</v>
      </c>
      <c r="E433" s="142"/>
      <c r="F433" s="143"/>
      <c r="G433" s="142"/>
      <c r="H433" s="144">
        <f t="shared" si="50"/>
        <v>0</v>
      </c>
      <c r="I433" s="145"/>
      <c r="J433" s="145"/>
      <c r="K433" s="145"/>
      <c r="L433" s="145"/>
      <c r="M433" s="146"/>
      <c r="N433" s="146"/>
      <c r="O433" s="239"/>
      <c r="P433" s="25"/>
    </row>
    <row r="434" spans="1:16" ht="47.25">
      <c r="A434" s="517"/>
      <c r="B434" s="507"/>
      <c r="C434" s="218" t="s">
        <v>178</v>
      </c>
      <c r="D434" s="217" t="s">
        <v>179</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180</v>
      </c>
      <c r="D435" s="217" t="s">
        <v>1412</v>
      </c>
      <c r="E435" s="142"/>
      <c r="F435" s="143"/>
      <c r="G435" s="142"/>
      <c r="H435" s="144">
        <f t="shared" si="50"/>
        <v>0</v>
      </c>
      <c r="I435" s="145"/>
      <c r="J435" s="145"/>
      <c r="K435" s="145"/>
      <c r="L435" s="145"/>
      <c r="M435" s="146"/>
      <c r="N435" s="146"/>
      <c r="O435" s="239"/>
      <c r="P435" s="25"/>
    </row>
    <row r="436" spans="1:16" ht="31.5" customHeight="1" hidden="1">
      <c r="A436" s="517"/>
      <c r="B436" s="507"/>
      <c r="C436" s="218" t="s">
        <v>1413</v>
      </c>
      <c r="D436" s="217" t="s">
        <v>604</v>
      </c>
      <c r="E436" s="142"/>
      <c r="F436" s="143"/>
      <c r="G436" s="142"/>
      <c r="H436" s="144">
        <f t="shared" si="50"/>
        <v>0</v>
      </c>
      <c r="I436" s="145"/>
      <c r="J436" s="145"/>
      <c r="K436" s="145"/>
      <c r="L436" s="145"/>
      <c r="M436" s="146"/>
      <c r="N436" s="146"/>
      <c r="O436" s="239"/>
      <c r="P436" s="25"/>
    </row>
    <row r="437" spans="1:16" ht="47.25">
      <c r="A437" s="517"/>
      <c r="B437" s="507"/>
      <c r="C437" s="218" t="s">
        <v>605</v>
      </c>
      <c r="D437" s="217" t="s">
        <v>86</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510</v>
      </c>
      <c r="D438" s="217" t="s">
        <v>511</v>
      </c>
      <c r="E438" s="142"/>
      <c r="F438" s="143"/>
      <c r="G438" s="142"/>
      <c r="H438" s="144">
        <f t="shared" si="50"/>
        <v>0</v>
      </c>
      <c r="I438" s="145"/>
      <c r="J438" s="145"/>
      <c r="K438" s="145"/>
      <c r="L438" s="145"/>
      <c r="M438" s="146"/>
      <c r="N438" s="146"/>
      <c r="O438" s="239"/>
      <c r="P438" s="25"/>
    </row>
    <row r="439" spans="1:16" ht="31.5" customHeight="1" hidden="1">
      <c r="A439" s="517"/>
      <c r="B439" s="507"/>
      <c r="C439" s="218" t="s">
        <v>512</v>
      </c>
      <c r="D439" s="217" t="s">
        <v>513</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514</v>
      </c>
      <c r="D440" s="217" t="s">
        <v>955</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956</v>
      </c>
      <c r="D441" s="217" t="s">
        <v>957</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1331</v>
      </c>
      <c r="D442" s="217" t="s">
        <v>1332</v>
      </c>
      <c r="E442" s="142"/>
      <c r="F442" s="143"/>
      <c r="G442" s="142"/>
      <c r="H442" s="144">
        <f t="shared" si="50"/>
        <v>0</v>
      </c>
      <c r="I442" s="145"/>
      <c r="J442" s="145"/>
      <c r="K442" s="145"/>
      <c r="L442" s="145"/>
      <c r="M442" s="146"/>
      <c r="N442" s="146"/>
      <c r="O442" s="239"/>
      <c r="P442" s="25"/>
    </row>
    <row r="443" spans="1:16" ht="31.5" customHeight="1" hidden="1">
      <c r="A443" s="517"/>
      <c r="B443" s="507"/>
      <c r="C443" s="167" t="s">
        <v>1333</v>
      </c>
      <c r="D443" s="217" t="s">
        <v>1334</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1335</v>
      </c>
      <c r="D444" s="217" t="s">
        <v>1336</v>
      </c>
      <c r="E444" s="142"/>
      <c r="F444" s="143"/>
      <c r="G444" s="142"/>
      <c r="H444" s="144">
        <f t="shared" si="50"/>
        <v>0</v>
      </c>
      <c r="I444" s="145"/>
      <c r="J444" s="145"/>
      <c r="K444" s="145"/>
      <c r="L444" s="145"/>
      <c r="M444" s="146"/>
      <c r="N444" s="146"/>
      <c r="O444" s="239"/>
      <c r="P444" s="25"/>
    </row>
    <row r="445" spans="1:16" ht="15.75" customHeight="1" hidden="1">
      <c r="A445" s="517"/>
      <c r="B445" s="507"/>
      <c r="C445" s="554" t="s">
        <v>1337</v>
      </c>
      <c r="D445" s="141" t="s">
        <v>789</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790</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791</v>
      </c>
      <c r="E447" s="199"/>
      <c r="F447" s="143"/>
      <c r="G447" s="199"/>
      <c r="H447" s="201">
        <f t="shared" si="50"/>
        <v>0</v>
      </c>
      <c r="I447" s="202"/>
      <c r="J447" s="202"/>
      <c r="K447" s="202"/>
      <c r="L447" s="202"/>
      <c r="M447" s="203"/>
      <c r="N447" s="203"/>
      <c r="O447" s="246"/>
      <c r="P447" s="25"/>
    </row>
    <row r="448" spans="1:16" ht="31.5" customHeight="1" hidden="1">
      <c r="A448" s="517"/>
      <c r="B448" s="507"/>
      <c r="C448" s="167" t="s">
        <v>792</v>
      </c>
      <c r="D448" s="141" t="s">
        <v>377</v>
      </c>
      <c r="E448" s="142"/>
      <c r="F448" s="143"/>
      <c r="G448" s="142"/>
      <c r="H448" s="144">
        <f t="shared" si="50"/>
        <v>0</v>
      </c>
      <c r="I448" s="145"/>
      <c r="J448" s="145"/>
      <c r="K448" s="145"/>
      <c r="L448" s="145"/>
      <c r="M448" s="146"/>
      <c r="N448" s="146"/>
      <c r="O448" s="239"/>
      <c r="P448" s="25"/>
    </row>
    <row r="449" spans="1:16" ht="47.25" customHeight="1" hidden="1">
      <c r="A449" s="517"/>
      <c r="B449" s="507"/>
      <c r="C449" s="167" t="s">
        <v>378</v>
      </c>
      <c r="D449" s="217" t="s">
        <v>4</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5</v>
      </c>
      <c r="D450" s="217" t="s">
        <v>6</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7</v>
      </c>
      <c r="E451" s="199"/>
      <c r="F451" s="143"/>
      <c r="G451" s="199"/>
      <c r="H451" s="201">
        <f t="shared" si="50"/>
        <v>88320</v>
      </c>
      <c r="I451" s="202"/>
      <c r="J451" s="202"/>
      <c r="K451" s="202"/>
      <c r="L451" s="202">
        <v>88320</v>
      </c>
      <c r="M451" s="146"/>
      <c r="N451" s="146"/>
      <c r="O451" s="239"/>
      <c r="P451" s="25"/>
    </row>
    <row r="452" spans="1:16" ht="15.75">
      <c r="A452" s="517"/>
      <c r="B452" s="507"/>
      <c r="C452" s="555"/>
      <c r="D452" s="60" t="s">
        <v>8</v>
      </c>
      <c r="E452" s="199"/>
      <c r="F452" s="143"/>
      <c r="G452" s="199"/>
      <c r="H452" s="201">
        <f t="shared" si="50"/>
        <v>84900</v>
      </c>
      <c r="I452" s="202"/>
      <c r="J452" s="202"/>
      <c r="K452" s="202"/>
      <c r="L452" s="202">
        <v>84900</v>
      </c>
      <c r="M452" s="146"/>
      <c r="N452" s="146"/>
      <c r="O452" s="239"/>
      <c r="P452" s="25"/>
    </row>
    <row r="453" spans="1:16" ht="15.75">
      <c r="A453" s="517"/>
      <c r="B453" s="507"/>
      <c r="C453" s="556"/>
      <c r="D453" s="60" t="s">
        <v>9</v>
      </c>
      <c r="E453" s="199"/>
      <c r="F453" s="143"/>
      <c r="G453" s="199"/>
      <c r="H453" s="201">
        <f t="shared" si="50"/>
        <v>12342</v>
      </c>
      <c r="I453" s="202"/>
      <c r="J453" s="202"/>
      <c r="K453" s="202"/>
      <c r="L453" s="202">
        <v>12342</v>
      </c>
      <c r="M453" s="146"/>
      <c r="N453" s="146"/>
      <c r="O453" s="239"/>
      <c r="P453" s="25"/>
    </row>
    <row r="454" spans="1:16" ht="31.5">
      <c r="A454" s="517"/>
      <c r="B454" s="507"/>
      <c r="C454" s="205" t="s">
        <v>10</v>
      </c>
      <c r="D454" s="217" t="s">
        <v>11</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12</v>
      </c>
      <c r="D455" s="217" t="s">
        <v>13</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79</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80</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81</v>
      </c>
      <c r="E458" s="199"/>
      <c r="F458" s="143"/>
      <c r="G458" s="199"/>
      <c r="H458" s="201">
        <f t="shared" si="55"/>
        <v>0</v>
      </c>
      <c r="I458" s="202"/>
      <c r="J458" s="202"/>
      <c r="K458" s="202"/>
      <c r="L458" s="202"/>
      <c r="M458" s="203"/>
      <c r="N458" s="203"/>
      <c r="O458" s="246"/>
      <c r="P458" s="25"/>
    </row>
    <row r="459" spans="1:16" ht="15.75">
      <c r="A459" s="517"/>
      <c r="B459" s="507"/>
      <c r="C459" s="554" t="s">
        <v>82</v>
      </c>
      <c r="D459" s="217" t="s">
        <v>452</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1225</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1226</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1227</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1300</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1228</v>
      </c>
      <c r="D464" s="61" t="s">
        <v>1229</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1230</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1232</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1231</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1586</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14</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237</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379</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19</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1231</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1586</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14</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237</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380</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1591</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1592</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1593</v>
      </c>
      <c r="E481" s="142"/>
      <c r="F481" s="143"/>
      <c r="G481" s="142"/>
      <c r="H481" s="144">
        <f t="shared" si="55"/>
        <v>677330</v>
      </c>
      <c r="I481" s="202"/>
      <c r="J481" s="202"/>
      <c r="K481" s="145"/>
      <c r="L481" s="247">
        <v>677330</v>
      </c>
      <c r="M481" s="202"/>
      <c r="N481" s="202"/>
      <c r="O481" s="202"/>
      <c r="P481" s="25"/>
    </row>
    <row r="482" spans="1:16" ht="31.5">
      <c r="A482" s="517"/>
      <c r="B482" s="507"/>
      <c r="C482" s="205"/>
      <c r="D482" s="13" t="s">
        <v>1594</v>
      </c>
      <c r="E482" s="142"/>
      <c r="F482" s="143"/>
      <c r="G482" s="142"/>
      <c r="H482" s="144">
        <f t="shared" si="55"/>
        <v>250000</v>
      </c>
      <c r="I482" s="202"/>
      <c r="J482" s="202"/>
      <c r="K482" s="145"/>
      <c r="L482" s="247">
        <v>250000</v>
      </c>
      <c r="M482" s="203"/>
      <c r="N482" s="203"/>
      <c r="O482" s="246"/>
      <c r="P482" s="25"/>
    </row>
    <row r="483" spans="1:16" ht="31.5">
      <c r="A483" s="517"/>
      <c r="B483" s="507"/>
      <c r="C483" s="205"/>
      <c r="D483" s="13" t="s">
        <v>1595</v>
      </c>
      <c r="E483" s="142"/>
      <c r="F483" s="143"/>
      <c r="G483" s="142"/>
      <c r="H483" s="144">
        <f t="shared" si="55"/>
        <v>200000</v>
      </c>
      <c r="I483" s="202"/>
      <c r="J483" s="202"/>
      <c r="K483" s="145"/>
      <c r="L483" s="247">
        <v>200000</v>
      </c>
      <c r="M483" s="203"/>
      <c r="N483" s="203"/>
      <c r="O483" s="246"/>
      <c r="P483" s="25"/>
    </row>
    <row r="484" spans="1:16" ht="31.5">
      <c r="A484" s="517"/>
      <c r="B484" s="507"/>
      <c r="C484" s="205"/>
      <c r="D484" s="13" t="s">
        <v>1596</v>
      </c>
      <c r="E484" s="142"/>
      <c r="F484" s="143"/>
      <c r="G484" s="142"/>
      <c r="H484" s="144">
        <f t="shared" si="55"/>
        <v>53120</v>
      </c>
      <c r="I484" s="202"/>
      <c r="J484" s="202"/>
      <c r="K484" s="145"/>
      <c r="L484" s="247">
        <v>53120</v>
      </c>
      <c r="M484" s="203"/>
      <c r="N484" s="203"/>
      <c r="O484" s="246"/>
      <c r="P484" s="25"/>
    </row>
    <row r="485" spans="1:16" ht="31.5">
      <c r="A485" s="517"/>
      <c r="B485" s="507"/>
      <c r="C485" s="205"/>
      <c r="D485" s="13" t="s">
        <v>1597</v>
      </c>
      <c r="E485" s="142"/>
      <c r="F485" s="143"/>
      <c r="G485" s="142"/>
      <c r="H485" s="144">
        <f t="shared" si="55"/>
        <v>31760</v>
      </c>
      <c r="I485" s="202"/>
      <c r="J485" s="202"/>
      <c r="K485" s="145"/>
      <c r="L485" s="247">
        <v>31760</v>
      </c>
      <c r="M485" s="203"/>
      <c r="N485" s="203"/>
      <c r="O485" s="246"/>
      <c r="P485" s="25"/>
    </row>
    <row r="486" spans="1:16" ht="31.5">
      <c r="A486" s="517"/>
      <c r="B486" s="507"/>
      <c r="C486" s="205"/>
      <c r="D486" s="13" t="s">
        <v>238</v>
      </c>
      <c r="E486" s="142"/>
      <c r="F486" s="143"/>
      <c r="G486" s="142"/>
      <c r="H486" s="144">
        <f t="shared" si="55"/>
        <v>22320</v>
      </c>
      <c r="I486" s="202"/>
      <c r="J486" s="202"/>
      <c r="K486" s="145"/>
      <c r="L486" s="247">
        <v>22320</v>
      </c>
      <c r="M486" s="203"/>
      <c r="N486" s="203"/>
      <c r="O486" s="246"/>
      <c r="P486" s="25"/>
    </row>
    <row r="487" spans="1:16" ht="31.5">
      <c r="A487" s="517"/>
      <c r="B487" s="507"/>
      <c r="C487" s="205"/>
      <c r="D487" s="66" t="s">
        <v>1507</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1508</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8"/>
      <c r="C489" s="252"/>
      <c r="D489" s="351" t="s">
        <v>1509</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8"/>
      <c r="C490" s="252"/>
      <c r="D490" s="351" t="s">
        <v>1510</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8"/>
      <c r="C491" s="252"/>
      <c r="D491" s="351" t="s">
        <v>1511</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3"/>
      <c r="B492" s="497"/>
      <c r="C492" s="205"/>
      <c r="D492" s="13" t="s">
        <v>406</v>
      </c>
      <c r="E492" s="142"/>
      <c r="F492" s="143"/>
      <c r="G492" s="142"/>
      <c r="H492" s="144">
        <f t="shared" si="58"/>
        <v>57890.57</v>
      </c>
      <c r="I492" s="202"/>
      <c r="J492" s="202"/>
      <c r="K492" s="202"/>
      <c r="L492" s="247">
        <v>57890.57</v>
      </c>
      <c r="M492" s="203"/>
      <c r="N492" s="203"/>
      <c r="O492" s="246"/>
      <c r="P492" s="25"/>
    </row>
    <row r="493" spans="1:16" ht="20.25" customHeight="1">
      <c r="A493" s="516" t="s">
        <v>1275</v>
      </c>
      <c r="B493" s="537" t="s">
        <v>1367</v>
      </c>
      <c r="C493" s="195"/>
      <c r="D493" s="216" t="s">
        <v>1053</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500" t="s">
        <v>239</v>
      </c>
      <c r="D494" s="217" t="s">
        <v>240</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501"/>
      <c r="D495" s="352" t="s">
        <v>241</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501"/>
      <c r="D496" s="352" t="s">
        <v>271</v>
      </c>
      <c r="E496" s="199"/>
      <c r="F496" s="143"/>
      <c r="G496" s="199"/>
      <c r="H496" s="201">
        <f t="shared" si="58"/>
        <v>0</v>
      </c>
      <c r="I496" s="202"/>
      <c r="J496" s="202"/>
      <c r="K496" s="202"/>
      <c r="L496" s="202"/>
      <c r="M496" s="146"/>
      <c r="N496" s="146"/>
      <c r="O496" s="239"/>
      <c r="P496" s="25"/>
    </row>
    <row r="497" spans="1:16" ht="31.5">
      <c r="A497" s="517"/>
      <c r="B497" s="507"/>
      <c r="C497" s="501"/>
      <c r="D497" s="352" t="s">
        <v>272</v>
      </c>
      <c r="E497" s="199"/>
      <c r="F497" s="143"/>
      <c r="G497" s="199"/>
      <c r="H497" s="201">
        <f t="shared" si="58"/>
        <v>15900</v>
      </c>
      <c r="I497" s="202"/>
      <c r="J497" s="202"/>
      <c r="K497" s="202"/>
      <c r="L497" s="202">
        <v>15900</v>
      </c>
      <c r="M497" s="146"/>
      <c r="N497" s="146"/>
      <c r="O497" s="239"/>
      <c r="P497" s="25"/>
    </row>
    <row r="498" spans="1:16" ht="31.5">
      <c r="A498" s="517"/>
      <c r="B498" s="507"/>
      <c r="C498" s="539"/>
      <c r="D498" s="352" t="s">
        <v>1386</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1387</v>
      </c>
      <c r="D499" s="217" t="s">
        <v>1388</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1389</v>
      </c>
      <c r="E500" s="142"/>
      <c r="F500" s="143"/>
      <c r="G500" s="142"/>
      <c r="H500" s="144">
        <f t="shared" si="58"/>
        <v>0</v>
      </c>
      <c r="I500" s="145"/>
      <c r="J500" s="145"/>
      <c r="K500" s="145"/>
      <c r="L500" s="145"/>
      <c r="M500" s="146"/>
      <c r="N500" s="146"/>
      <c r="O500" s="239"/>
      <c r="P500" s="25"/>
    </row>
    <row r="501" spans="1:16" ht="31.5">
      <c r="A501" s="517"/>
      <c r="B501" s="507"/>
      <c r="C501" s="135"/>
      <c r="D501" s="217" t="s">
        <v>273</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407</v>
      </c>
      <c r="E502" s="142"/>
      <c r="F502" s="143"/>
      <c r="G502" s="142"/>
      <c r="H502" s="144">
        <f t="shared" si="58"/>
        <v>30000</v>
      </c>
      <c r="I502" s="145"/>
      <c r="J502" s="145"/>
      <c r="K502" s="145"/>
      <c r="L502" s="247">
        <v>30000</v>
      </c>
      <c r="M502" s="146"/>
      <c r="N502" s="146"/>
      <c r="O502" s="239"/>
      <c r="P502" s="25"/>
    </row>
    <row r="503" spans="1:16" ht="31.5">
      <c r="A503" s="517"/>
      <c r="B503" s="507"/>
      <c r="C503" s="135"/>
      <c r="D503" s="13" t="s">
        <v>1153</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1154</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1155</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1156</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1276</v>
      </c>
      <c r="B507" s="545" t="s">
        <v>274</v>
      </c>
      <c r="C507" s="167"/>
      <c r="D507" s="216" t="s">
        <v>275</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276</v>
      </c>
      <c r="D508" s="217" t="s">
        <v>1506</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1507</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1508</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1509</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1510</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1511</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838</v>
      </c>
      <c r="B517" s="537" t="s">
        <v>778</v>
      </c>
      <c r="C517" s="195"/>
      <c r="D517" s="216" t="s">
        <v>1053</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1512</v>
      </c>
      <c r="D518" s="217" t="s">
        <v>1513</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1514</v>
      </c>
      <c r="D519" s="217" t="s">
        <v>1515</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1387</v>
      </c>
      <c r="D520" s="217" t="s">
        <v>1516</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28</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782</v>
      </c>
      <c r="B523" s="513" t="s">
        <v>1517</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1447</v>
      </c>
      <c r="B524" s="545" t="s">
        <v>1055</v>
      </c>
      <c r="C524" s="195"/>
      <c r="D524" s="216" t="s">
        <v>1053</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1518</v>
      </c>
      <c r="D525" s="208" t="s">
        <v>1519</v>
      </c>
      <c r="E525" s="142"/>
      <c r="F525" s="143"/>
      <c r="G525" s="142"/>
      <c r="H525" s="144">
        <f t="shared" si="63"/>
        <v>0</v>
      </c>
      <c r="I525" s="145"/>
      <c r="J525" s="145"/>
      <c r="K525" s="145"/>
      <c r="L525" s="145"/>
      <c r="M525" s="146"/>
      <c r="N525" s="146"/>
      <c r="O525" s="147"/>
      <c r="P525" s="25"/>
    </row>
    <row r="526" spans="1:16" ht="15.75" customHeight="1" hidden="1">
      <c r="A526" s="544"/>
      <c r="B526" s="546"/>
      <c r="C526" s="167" t="s">
        <v>335</v>
      </c>
      <c r="D526" s="208" t="s">
        <v>336</v>
      </c>
      <c r="E526" s="142"/>
      <c r="F526" s="143"/>
      <c r="G526" s="142"/>
      <c r="H526" s="144">
        <f t="shared" si="63"/>
        <v>0</v>
      </c>
      <c r="I526" s="145"/>
      <c r="J526" s="145"/>
      <c r="K526" s="145"/>
      <c r="L526" s="145"/>
      <c r="M526" s="146"/>
      <c r="N526" s="146"/>
      <c r="O526" s="147"/>
      <c r="P526" s="25"/>
    </row>
    <row r="527" spans="1:16" ht="31.5">
      <c r="A527" s="544"/>
      <c r="B527" s="546"/>
      <c r="C527" s="167" t="s">
        <v>1088</v>
      </c>
      <c r="D527" s="208" t="s">
        <v>620</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621</v>
      </c>
      <c r="D528" s="208" t="s">
        <v>555</v>
      </c>
      <c r="E528" s="142"/>
      <c r="F528" s="143"/>
      <c r="G528" s="142"/>
      <c r="H528" s="144">
        <f t="shared" si="63"/>
        <v>0</v>
      </c>
      <c r="I528" s="145"/>
      <c r="J528" s="145"/>
      <c r="K528" s="145"/>
      <c r="L528" s="145"/>
      <c r="M528" s="146"/>
      <c r="N528" s="146"/>
      <c r="O528" s="147"/>
      <c r="P528" s="25"/>
    </row>
    <row r="529" spans="1:16" ht="47.25">
      <c r="A529" s="544"/>
      <c r="B529" s="546"/>
      <c r="C529" s="167"/>
      <c r="D529" s="208" t="s">
        <v>556</v>
      </c>
      <c r="E529" s="142"/>
      <c r="F529" s="143"/>
      <c r="G529" s="142"/>
      <c r="H529" s="144">
        <f t="shared" si="63"/>
        <v>86900</v>
      </c>
      <c r="I529" s="145"/>
      <c r="J529" s="145"/>
      <c r="K529" s="145"/>
      <c r="L529" s="145">
        <v>86900</v>
      </c>
      <c r="M529" s="146"/>
      <c r="N529" s="146"/>
      <c r="O529" s="147"/>
      <c r="P529" s="25"/>
    </row>
    <row r="530" spans="1:16" ht="47.25">
      <c r="A530" s="544"/>
      <c r="B530" s="546"/>
      <c r="C530" s="148" t="s">
        <v>557</v>
      </c>
      <c r="D530" s="141" t="s">
        <v>558</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559</v>
      </c>
      <c r="E531" s="142"/>
      <c r="F531" s="143"/>
      <c r="G531" s="142"/>
      <c r="H531" s="144">
        <f t="shared" si="63"/>
        <v>0</v>
      </c>
      <c r="I531" s="145"/>
      <c r="J531" s="145"/>
      <c r="K531" s="145"/>
      <c r="L531" s="145"/>
      <c r="M531" s="146"/>
      <c r="N531" s="146"/>
      <c r="O531" s="147"/>
      <c r="P531" s="25"/>
    </row>
    <row r="532" spans="1:16" ht="63" hidden="1">
      <c r="A532" s="544"/>
      <c r="B532" s="546"/>
      <c r="C532" s="148"/>
      <c r="D532" s="14" t="s">
        <v>411</v>
      </c>
      <c r="E532" s="142"/>
      <c r="F532" s="143"/>
      <c r="G532" s="142"/>
      <c r="H532" s="144">
        <f t="shared" si="63"/>
        <v>0</v>
      </c>
      <c r="I532" s="145"/>
      <c r="J532" s="145"/>
      <c r="K532" s="145"/>
      <c r="L532" s="145"/>
      <c r="M532" s="146"/>
      <c r="N532" s="146"/>
      <c r="O532" s="147"/>
      <c r="P532" s="25"/>
    </row>
    <row r="533" spans="1:16" ht="63" hidden="1">
      <c r="A533" s="544"/>
      <c r="B533" s="546"/>
      <c r="C533" s="148"/>
      <c r="D533" s="14" t="s">
        <v>412</v>
      </c>
      <c r="E533" s="142"/>
      <c r="F533" s="143"/>
      <c r="G533" s="142"/>
      <c r="H533" s="144">
        <f t="shared" si="63"/>
        <v>0</v>
      </c>
      <c r="I533" s="145"/>
      <c r="J533" s="145"/>
      <c r="K533" s="145"/>
      <c r="L533" s="145"/>
      <c r="M533" s="146"/>
      <c r="N533" s="146"/>
      <c r="O533" s="147"/>
      <c r="P533" s="25"/>
    </row>
    <row r="534" spans="1:16" ht="31.5" hidden="1">
      <c r="A534" s="553"/>
      <c r="B534" s="547"/>
      <c r="C534" s="148"/>
      <c r="D534" s="141" t="s">
        <v>560</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839</v>
      </c>
      <c r="B539" s="261" t="s">
        <v>561</v>
      </c>
      <c r="C539" s="135"/>
      <c r="D539" s="141" t="s">
        <v>562</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1446</v>
      </c>
      <c r="B540" s="227" t="s">
        <v>1249</v>
      </c>
      <c r="C540" s="167" t="s">
        <v>1250</v>
      </c>
      <c r="D540" s="196"/>
      <c r="E540" s="142"/>
      <c r="F540" s="143"/>
      <c r="G540" s="142"/>
      <c r="H540" s="144">
        <f t="shared" si="66"/>
        <v>0</v>
      </c>
      <c r="I540" s="145"/>
      <c r="J540" s="145"/>
      <c r="K540" s="165"/>
      <c r="L540" s="145"/>
      <c r="M540" s="146"/>
      <c r="N540" s="146"/>
      <c r="O540" s="147"/>
      <c r="P540" s="25"/>
    </row>
    <row r="541" spans="1:16" ht="15.75" customHeight="1">
      <c r="A541" s="543" t="s">
        <v>20</v>
      </c>
      <c r="B541" s="545" t="s">
        <v>1251</v>
      </c>
      <c r="C541" s="195"/>
      <c r="D541" s="216" t="s">
        <v>1053</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1252</v>
      </c>
      <c r="D542" s="141" t="s">
        <v>1253</v>
      </c>
      <c r="E542" s="142"/>
      <c r="F542" s="143"/>
      <c r="G542" s="142"/>
      <c r="H542" s="144">
        <f t="shared" si="66"/>
        <v>0</v>
      </c>
      <c r="I542" s="145"/>
      <c r="J542" s="145"/>
      <c r="K542" s="145"/>
      <c r="L542" s="145"/>
      <c r="M542" s="146"/>
      <c r="N542" s="146"/>
      <c r="O542" s="147"/>
      <c r="P542" s="25"/>
    </row>
    <row r="543" spans="1:16" ht="31.5" customHeight="1" hidden="1">
      <c r="A543" s="544"/>
      <c r="B543" s="546"/>
      <c r="C543" s="167" t="s">
        <v>1254</v>
      </c>
      <c r="D543" s="208" t="s">
        <v>1262</v>
      </c>
      <c r="E543" s="142"/>
      <c r="F543" s="143"/>
      <c r="G543" s="142"/>
      <c r="H543" s="144">
        <f t="shared" si="66"/>
        <v>0</v>
      </c>
      <c r="I543" s="145"/>
      <c r="J543" s="145"/>
      <c r="K543" s="145"/>
      <c r="L543" s="145"/>
      <c r="M543" s="146"/>
      <c r="N543" s="146"/>
      <c r="O543" s="147"/>
      <c r="P543" s="25"/>
    </row>
    <row r="544" spans="1:16" ht="47.25" customHeight="1" hidden="1">
      <c r="A544" s="544"/>
      <c r="B544" s="546"/>
      <c r="C544" s="167" t="s">
        <v>1263</v>
      </c>
      <c r="D544" s="208" t="s">
        <v>1264</v>
      </c>
      <c r="E544" s="142"/>
      <c r="F544" s="143"/>
      <c r="G544" s="142"/>
      <c r="H544" s="144">
        <f t="shared" si="66"/>
        <v>0</v>
      </c>
      <c r="I544" s="145"/>
      <c r="J544" s="145"/>
      <c r="K544" s="145"/>
      <c r="L544" s="145"/>
      <c r="M544" s="146"/>
      <c r="N544" s="146"/>
      <c r="O544" s="147"/>
      <c r="P544" s="25"/>
    </row>
    <row r="545" spans="1:16" ht="47.25" customHeight="1" hidden="1">
      <c r="A545" s="544"/>
      <c r="B545" s="546"/>
      <c r="C545" s="167" t="s">
        <v>1265</v>
      </c>
      <c r="D545" s="141" t="s">
        <v>1266</v>
      </c>
      <c r="E545" s="142"/>
      <c r="F545" s="143"/>
      <c r="G545" s="142"/>
      <c r="H545" s="144">
        <f t="shared" si="66"/>
        <v>0</v>
      </c>
      <c r="I545" s="145"/>
      <c r="J545" s="145"/>
      <c r="K545" s="145"/>
      <c r="L545" s="145"/>
      <c r="M545" s="146"/>
      <c r="N545" s="146"/>
      <c r="O545" s="147"/>
      <c r="P545" s="25"/>
    </row>
    <row r="546" spans="1:16" ht="47.25">
      <c r="A546" s="544"/>
      <c r="B546" s="546"/>
      <c r="C546" s="167" t="s">
        <v>1267</v>
      </c>
      <c r="D546" s="141" t="s">
        <v>876</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877</v>
      </c>
      <c r="E547" s="142"/>
      <c r="F547" s="143"/>
      <c r="G547" s="142"/>
      <c r="H547" s="144">
        <f t="shared" si="66"/>
        <v>0</v>
      </c>
      <c r="I547" s="145"/>
      <c r="J547" s="145"/>
      <c r="K547" s="145"/>
      <c r="L547" s="145"/>
      <c r="M547" s="146"/>
      <c r="N547" s="146"/>
      <c r="O547" s="147"/>
      <c r="P547" s="25"/>
    </row>
    <row r="548" spans="1:16" ht="47.25">
      <c r="A548" s="544"/>
      <c r="B548" s="546"/>
      <c r="C548" s="167" t="s">
        <v>878</v>
      </c>
      <c r="D548" s="141" t="s">
        <v>59</v>
      </c>
      <c r="E548" s="142"/>
      <c r="F548" s="143"/>
      <c r="G548" s="142"/>
      <c r="H548" s="144">
        <f t="shared" si="66"/>
        <v>24480</v>
      </c>
      <c r="I548" s="145"/>
      <c r="J548" s="145"/>
      <c r="K548" s="145"/>
      <c r="L548" s="145">
        <v>24480</v>
      </c>
      <c r="M548" s="146"/>
      <c r="N548" s="146"/>
      <c r="O548" s="147"/>
      <c r="P548" s="25"/>
    </row>
    <row r="549" spans="1:16" ht="31.5">
      <c r="A549" s="544"/>
      <c r="B549" s="546"/>
      <c r="C549" s="167"/>
      <c r="D549" s="14" t="s">
        <v>413</v>
      </c>
      <c r="E549" s="142"/>
      <c r="F549" s="143"/>
      <c r="G549" s="142"/>
      <c r="H549" s="144">
        <f t="shared" si="66"/>
        <v>82900</v>
      </c>
      <c r="I549" s="145"/>
      <c r="J549" s="145"/>
      <c r="K549" s="145"/>
      <c r="L549" s="241">
        <v>82900</v>
      </c>
      <c r="M549" s="146"/>
      <c r="N549" s="146"/>
      <c r="O549" s="147"/>
      <c r="P549" s="25"/>
    </row>
    <row r="550" spans="1:16" ht="31.5">
      <c r="A550" s="544"/>
      <c r="B550" s="546"/>
      <c r="C550" s="167"/>
      <c r="D550" s="14" t="s">
        <v>414</v>
      </c>
      <c r="E550" s="142"/>
      <c r="F550" s="143"/>
      <c r="G550" s="142"/>
      <c r="H550" s="144">
        <f t="shared" si="66"/>
        <v>14000</v>
      </c>
      <c r="I550" s="145"/>
      <c r="J550" s="145"/>
      <c r="K550" s="145"/>
      <c r="L550" s="241">
        <v>14000</v>
      </c>
      <c r="M550" s="146"/>
      <c r="N550" s="146"/>
      <c r="O550" s="147"/>
      <c r="P550" s="25"/>
    </row>
    <row r="551" spans="1:16" ht="31.5">
      <c r="A551" s="544"/>
      <c r="B551" s="546"/>
      <c r="C551" s="167"/>
      <c r="D551" s="262" t="s">
        <v>415</v>
      </c>
      <c r="E551" s="142"/>
      <c r="F551" s="143"/>
      <c r="G551" s="142"/>
      <c r="H551" s="144">
        <f t="shared" si="66"/>
        <v>40000</v>
      </c>
      <c r="I551" s="145"/>
      <c r="J551" s="145"/>
      <c r="K551" s="145"/>
      <c r="L551" s="241">
        <v>40000</v>
      </c>
      <c r="M551" s="146"/>
      <c r="N551" s="146"/>
      <c r="O551" s="147"/>
      <c r="P551" s="25"/>
    </row>
    <row r="552" spans="1:16" ht="31.5">
      <c r="A552" s="544"/>
      <c r="B552" s="546"/>
      <c r="C552" s="167"/>
      <c r="D552" s="262" t="s">
        <v>366</v>
      </c>
      <c r="E552" s="142"/>
      <c r="F552" s="143"/>
      <c r="G552" s="142"/>
      <c r="H552" s="144">
        <f t="shared" si="66"/>
        <v>31000</v>
      </c>
      <c r="I552" s="145"/>
      <c r="J552" s="145"/>
      <c r="K552" s="145"/>
      <c r="L552" s="241">
        <v>31000</v>
      </c>
      <c r="M552" s="146"/>
      <c r="N552" s="146"/>
      <c r="O552" s="147"/>
      <c r="P552" s="25"/>
    </row>
    <row r="553" spans="1:16" ht="63">
      <c r="A553" s="544"/>
      <c r="B553" s="546"/>
      <c r="C553" s="167"/>
      <c r="D553" s="262" t="s">
        <v>367</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368</v>
      </c>
      <c r="E554" s="142"/>
      <c r="F554" s="143"/>
      <c r="G554" s="142"/>
      <c r="H554" s="144">
        <f t="shared" si="66"/>
        <v>12800</v>
      </c>
      <c r="I554" s="145"/>
      <c r="J554" s="145"/>
      <c r="K554" s="145"/>
      <c r="L554" s="241">
        <v>12800</v>
      </c>
      <c r="M554" s="146"/>
      <c r="N554" s="146"/>
      <c r="O554" s="147"/>
      <c r="P554" s="25"/>
    </row>
    <row r="555" spans="1:16" ht="31.5">
      <c r="A555" s="553"/>
      <c r="B555" s="547"/>
      <c r="C555" s="167"/>
      <c r="D555" s="263" t="s">
        <v>369</v>
      </c>
      <c r="E555" s="142"/>
      <c r="F555" s="143"/>
      <c r="G555" s="142"/>
      <c r="H555" s="144">
        <f t="shared" si="66"/>
        <v>10000</v>
      </c>
      <c r="I555" s="145"/>
      <c r="J555" s="145"/>
      <c r="K555" s="145"/>
      <c r="L555" s="241">
        <v>10000</v>
      </c>
      <c r="M555" s="146"/>
      <c r="N555" s="146"/>
      <c r="O555" s="147"/>
      <c r="P555" s="25"/>
    </row>
    <row r="556" spans="1:16" ht="37.5" customHeight="1" hidden="1">
      <c r="A556" s="260" t="s">
        <v>1379</v>
      </c>
      <c r="B556" s="227" t="s">
        <v>1380</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783</v>
      </c>
      <c r="B558" s="513" t="s">
        <v>1270</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1447</v>
      </c>
      <c r="B559" s="537" t="s">
        <v>1055</v>
      </c>
      <c r="C559" s="195"/>
      <c r="D559" s="136" t="s">
        <v>60</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1088</v>
      </c>
      <c r="D560" s="141" t="s">
        <v>1089</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61</v>
      </c>
      <c r="D561" s="141" t="s">
        <v>62</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784</v>
      </c>
      <c r="B563" s="513" t="s">
        <v>63</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1447</v>
      </c>
      <c r="B564" s="537" t="s">
        <v>1055</v>
      </c>
      <c r="C564" s="135"/>
      <c r="D564" s="136" t="s">
        <v>1053</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1088</v>
      </c>
      <c r="D565" s="141" t="s">
        <v>1089</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64</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65</v>
      </c>
      <c r="C567" s="135"/>
      <c r="D567" s="216" t="s">
        <v>1053</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66</v>
      </c>
      <c r="D568" s="217" t="s">
        <v>67</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68</v>
      </c>
      <c r="D569" s="217" t="s">
        <v>69</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496</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497</v>
      </c>
      <c r="D571" s="68" t="s">
        <v>498</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499</v>
      </c>
      <c r="D572" s="68" t="s">
        <v>500</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501</v>
      </c>
      <c r="D573" s="68" t="s">
        <v>1287</v>
      </c>
      <c r="E573" s="142"/>
      <c r="F573" s="143"/>
      <c r="G573" s="142"/>
      <c r="H573" s="144">
        <f t="shared" si="68"/>
        <v>0</v>
      </c>
      <c r="I573" s="145"/>
      <c r="J573" s="145"/>
      <c r="K573" s="145"/>
      <c r="L573" s="49"/>
      <c r="M573" s="146"/>
      <c r="N573" s="146"/>
      <c r="O573" s="147"/>
      <c r="P573" s="25"/>
      <c r="Q573" s="22"/>
    </row>
    <row r="574" spans="1:16" ht="63" hidden="1">
      <c r="A574" s="515"/>
      <c r="B574" s="515"/>
      <c r="C574" s="135" t="s">
        <v>1288</v>
      </c>
      <c r="D574" s="68" t="s">
        <v>810</v>
      </c>
      <c r="E574" s="142"/>
      <c r="F574" s="143"/>
      <c r="G574" s="142"/>
      <c r="H574" s="144">
        <f t="shared" si="68"/>
        <v>0</v>
      </c>
      <c r="I574" s="145"/>
      <c r="J574" s="145"/>
      <c r="K574" s="145"/>
      <c r="L574" s="49"/>
      <c r="M574" s="146"/>
      <c r="N574" s="146"/>
      <c r="O574" s="147"/>
      <c r="P574" s="25"/>
    </row>
    <row r="575" spans="1:16" ht="15.75" hidden="1">
      <c r="A575" s="515"/>
      <c r="B575" s="515"/>
      <c r="C575" s="135"/>
      <c r="D575" s="68" t="s">
        <v>811</v>
      </c>
      <c r="E575" s="142"/>
      <c r="F575" s="143"/>
      <c r="G575" s="142"/>
      <c r="H575" s="144">
        <f t="shared" si="68"/>
        <v>0</v>
      </c>
      <c r="I575" s="145"/>
      <c r="J575" s="145"/>
      <c r="K575" s="145"/>
      <c r="L575" s="49"/>
      <c r="M575" s="146"/>
      <c r="N575" s="146"/>
      <c r="O575" s="147"/>
      <c r="P575" s="25"/>
    </row>
    <row r="576" spans="1:16" ht="47.25" hidden="1">
      <c r="A576" s="515"/>
      <c r="B576" s="515"/>
      <c r="C576" s="135"/>
      <c r="D576" s="68" t="s">
        <v>812</v>
      </c>
      <c r="E576" s="142"/>
      <c r="F576" s="143"/>
      <c r="G576" s="142"/>
      <c r="H576" s="144">
        <f t="shared" si="68"/>
        <v>0</v>
      </c>
      <c r="I576" s="145"/>
      <c r="J576" s="145"/>
      <c r="K576" s="145"/>
      <c r="L576" s="49"/>
      <c r="M576" s="146"/>
      <c r="N576" s="146"/>
      <c r="O576" s="147"/>
      <c r="P576" s="25"/>
    </row>
    <row r="577" spans="1:16" ht="47.25" hidden="1">
      <c r="A577" s="515"/>
      <c r="B577" s="515"/>
      <c r="C577" s="135"/>
      <c r="D577" s="68" t="s">
        <v>813</v>
      </c>
      <c r="E577" s="142"/>
      <c r="F577" s="143"/>
      <c r="G577" s="142"/>
      <c r="H577" s="144">
        <f t="shared" si="68"/>
        <v>0</v>
      </c>
      <c r="I577" s="145"/>
      <c r="J577" s="145"/>
      <c r="K577" s="145"/>
      <c r="L577" s="49"/>
      <c r="M577" s="146"/>
      <c r="N577" s="146"/>
      <c r="O577" s="147"/>
      <c r="P577" s="25"/>
    </row>
    <row r="578" spans="1:16" ht="31.5" hidden="1">
      <c r="A578" s="515"/>
      <c r="B578" s="515"/>
      <c r="C578" s="135"/>
      <c r="D578" s="68" t="s">
        <v>1301</v>
      </c>
      <c r="E578" s="142"/>
      <c r="F578" s="143"/>
      <c r="G578" s="142"/>
      <c r="H578" s="144">
        <f t="shared" si="68"/>
        <v>0</v>
      </c>
      <c r="I578" s="145"/>
      <c r="J578" s="145"/>
      <c r="K578" s="145"/>
      <c r="L578" s="49"/>
      <c r="M578" s="146"/>
      <c r="N578" s="146"/>
      <c r="O578" s="147"/>
      <c r="P578" s="25"/>
    </row>
    <row r="579" spans="1:16" ht="31.5" hidden="1">
      <c r="A579" s="515"/>
      <c r="B579" s="515"/>
      <c r="C579" s="135"/>
      <c r="D579" s="68" t="s">
        <v>1302</v>
      </c>
      <c r="E579" s="142"/>
      <c r="F579" s="143"/>
      <c r="G579" s="142"/>
      <c r="H579" s="144">
        <f t="shared" si="68"/>
        <v>0</v>
      </c>
      <c r="I579" s="145"/>
      <c r="J579" s="145"/>
      <c r="K579" s="145"/>
      <c r="L579" s="49"/>
      <c r="M579" s="146"/>
      <c r="N579" s="146"/>
      <c r="O579" s="147"/>
      <c r="P579" s="25"/>
    </row>
    <row r="580" spans="1:16" ht="31.5" hidden="1">
      <c r="A580" s="515"/>
      <c r="B580" s="515"/>
      <c r="C580" s="135"/>
      <c r="D580" s="68" t="s">
        <v>916</v>
      </c>
      <c r="E580" s="142"/>
      <c r="F580" s="143"/>
      <c r="G580" s="142"/>
      <c r="H580" s="144">
        <f t="shared" si="68"/>
        <v>0</v>
      </c>
      <c r="I580" s="145"/>
      <c r="J580" s="145"/>
      <c r="K580" s="145"/>
      <c r="L580" s="49"/>
      <c r="M580" s="146"/>
      <c r="N580" s="146"/>
      <c r="O580" s="147"/>
      <c r="P580" s="25"/>
    </row>
    <row r="581" spans="1:16" ht="31.5" hidden="1">
      <c r="A581" s="515"/>
      <c r="B581" s="515"/>
      <c r="C581" s="135"/>
      <c r="D581" s="68" t="s">
        <v>917</v>
      </c>
      <c r="E581" s="142"/>
      <c r="F581" s="143"/>
      <c r="G581" s="142"/>
      <c r="H581" s="144">
        <f t="shared" si="68"/>
        <v>0</v>
      </c>
      <c r="I581" s="145"/>
      <c r="J581" s="145"/>
      <c r="K581" s="145"/>
      <c r="L581" s="49"/>
      <c r="M581" s="146"/>
      <c r="N581" s="146"/>
      <c r="O581" s="147"/>
      <c r="P581" s="25"/>
    </row>
    <row r="582" spans="1:16" ht="31.5" hidden="1">
      <c r="A582" s="515"/>
      <c r="B582" s="515"/>
      <c r="C582" s="135"/>
      <c r="D582" s="68" t="s">
        <v>918</v>
      </c>
      <c r="E582" s="142"/>
      <c r="F582" s="143"/>
      <c r="G582" s="142"/>
      <c r="H582" s="144">
        <f t="shared" si="68"/>
        <v>0</v>
      </c>
      <c r="I582" s="145"/>
      <c r="J582" s="145"/>
      <c r="K582" s="145"/>
      <c r="L582" s="49"/>
      <c r="M582" s="146"/>
      <c r="N582" s="146"/>
      <c r="O582" s="147"/>
      <c r="P582" s="25"/>
    </row>
    <row r="583" spans="1:16" ht="47.25" hidden="1">
      <c r="A583" s="515"/>
      <c r="B583" s="515"/>
      <c r="C583" s="135"/>
      <c r="D583" s="68" t="s">
        <v>919</v>
      </c>
      <c r="E583" s="142"/>
      <c r="F583" s="143"/>
      <c r="G583" s="142"/>
      <c r="H583" s="144">
        <f t="shared" si="68"/>
        <v>0</v>
      </c>
      <c r="I583" s="145"/>
      <c r="J583" s="145"/>
      <c r="K583" s="145"/>
      <c r="L583" s="49"/>
      <c r="M583" s="146"/>
      <c r="N583" s="146"/>
      <c r="O583" s="147"/>
      <c r="P583" s="25"/>
    </row>
    <row r="584" spans="1:16" ht="31.5" hidden="1">
      <c r="A584" s="515"/>
      <c r="B584" s="515"/>
      <c r="C584" s="135"/>
      <c r="D584" s="68" t="s">
        <v>1317</v>
      </c>
      <c r="E584" s="142"/>
      <c r="F584" s="143"/>
      <c r="G584" s="142"/>
      <c r="H584" s="144">
        <f t="shared" si="68"/>
        <v>0</v>
      </c>
      <c r="I584" s="145"/>
      <c r="J584" s="145"/>
      <c r="K584" s="145"/>
      <c r="L584" s="49"/>
      <c r="M584" s="146"/>
      <c r="N584" s="146"/>
      <c r="O584" s="147"/>
      <c r="P584" s="25"/>
    </row>
    <row r="585" spans="1:16" ht="15.75" hidden="1">
      <c r="A585" s="515"/>
      <c r="B585" s="515"/>
      <c r="C585" s="135"/>
      <c r="D585" s="68" t="s">
        <v>1318</v>
      </c>
      <c r="E585" s="142"/>
      <c r="F585" s="143"/>
      <c r="G585" s="142"/>
      <c r="H585" s="144">
        <f t="shared" si="68"/>
        <v>0</v>
      </c>
      <c r="I585" s="145"/>
      <c r="J585" s="145"/>
      <c r="K585" s="145"/>
      <c r="L585" s="49"/>
      <c r="M585" s="146"/>
      <c r="N585" s="146"/>
      <c r="O585" s="147"/>
      <c r="P585" s="25"/>
    </row>
    <row r="586" spans="1:16" ht="31.5" hidden="1">
      <c r="A586" s="515"/>
      <c r="B586" s="515"/>
      <c r="C586" s="135"/>
      <c r="D586" s="68" t="s">
        <v>1319</v>
      </c>
      <c r="E586" s="142"/>
      <c r="F586" s="143"/>
      <c r="G586" s="142"/>
      <c r="H586" s="144">
        <f t="shared" si="68"/>
        <v>0</v>
      </c>
      <c r="I586" s="145"/>
      <c r="J586" s="145"/>
      <c r="K586" s="145"/>
      <c r="L586" s="49"/>
      <c r="M586" s="146"/>
      <c r="N586" s="146"/>
      <c r="O586" s="147"/>
      <c r="P586" s="25"/>
    </row>
    <row r="587" spans="1:16" ht="31.5" hidden="1">
      <c r="A587" s="515"/>
      <c r="B587" s="515"/>
      <c r="C587" s="135"/>
      <c r="D587" s="68" t="s">
        <v>1320</v>
      </c>
      <c r="E587" s="142"/>
      <c r="F587" s="143"/>
      <c r="G587" s="142"/>
      <c r="H587" s="144">
        <f t="shared" si="68"/>
        <v>0</v>
      </c>
      <c r="I587" s="145"/>
      <c r="J587" s="145"/>
      <c r="K587" s="145"/>
      <c r="L587" s="49"/>
      <c r="M587" s="146"/>
      <c r="N587" s="146"/>
      <c r="O587" s="147"/>
      <c r="P587" s="25"/>
    </row>
    <row r="588" spans="1:16" ht="31.5" hidden="1">
      <c r="A588" s="515"/>
      <c r="B588" s="515"/>
      <c r="C588" s="135"/>
      <c r="D588" s="68" t="s">
        <v>1321</v>
      </c>
      <c r="E588" s="142"/>
      <c r="F588" s="143"/>
      <c r="G588" s="142"/>
      <c r="H588" s="144">
        <f t="shared" si="68"/>
        <v>0</v>
      </c>
      <c r="I588" s="145"/>
      <c r="J588" s="145"/>
      <c r="K588" s="145"/>
      <c r="L588" s="49"/>
      <c r="M588" s="146"/>
      <c r="N588" s="146"/>
      <c r="O588" s="147"/>
      <c r="P588" s="25"/>
    </row>
    <row r="589" spans="1:16" ht="31.5" hidden="1">
      <c r="A589" s="515"/>
      <c r="B589" s="515"/>
      <c r="C589" s="135"/>
      <c r="D589" s="68" t="s">
        <v>929</v>
      </c>
      <c r="E589" s="142"/>
      <c r="F589" s="143"/>
      <c r="G589" s="142"/>
      <c r="H589" s="144">
        <f t="shared" si="68"/>
        <v>0</v>
      </c>
      <c r="I589" s="145"/>
      <c r="J589" s="145"/>
      <c r="K589" s="145"/>
      <c r="L589" s="49"/>
      <c r="M589" s="146"/>
      <c r="N589" s="146"/>
      <c r="O589" s="147"/>
      <c r="P589" s="25"/>
    </row>
    <row r="590" spans="1:16" ht="31.5" hidden="1">
      <c r="A590" s="515"/>
      <c r="B590" s="515"/>
      <c r="C590" s="135"/>
      <c r="D590" s="68" t="s">
        <v>930</v>
      </c>
      <c r="E590" s="142"/>
      <c r="F590" s="143"/>
      <c r="G590" s="142"/>
      <c r="H590" s="144">
        <f t="shared" si="68"/>
        <v>0</v>
      </c>
      <c r="I590" s="145"/>
      <c r="J590" s="145"/>
      <c r="K590" s="145"/>
      <c r="L590" s="49"/>
      <c r="M590" s="146"/>
      <c r="N590" s="146"/>
      <c r="O590" s="147"/>
      <c r="P590" s="25"/>
    </row>
    <row r="591" spans="1:16" ht="31.5" hidden="1">
      <c r="A591" s="515"/>
      <c r="B591" s="515"/>
      <c r="C591" s="135"/>
      <c r="D591" s="68" t="s">
        <v>104</v>
      </c>
      <c r="E591" s="142"/>
      <c r="F591" s="143"/>
      <c r="G591" s="142"/>
      <c r="H591" s="144">
        <f t="shared" si="68"/>
        <v>0</v>
      </c>
      <c r="I591" s="145"/>
      <c r="J591" s="145"/>
      <c r="K591" s="145"/>
      <c r="L591" s="49"/>
      <c r="M591" s="146"/>
      <c r="N591" s="146"/>
      <c r="O591" s="147"/>
      <c r="P591" s="25"/>
    </row>
    <row r="592" spans="1:16" ht="15.75" hidden="1">
      <c r="A592" s="515"/>
      <c r="B592" s="515"/>
      <c r="C592" s="135"/>
      <c r="D592" s="68" t="s">
        <v>105</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106</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107</v>
      </c>
      <c r="D599" s="68" t="s">
        <v>108</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579</v>
      </c>
      <c r="C600" s="195"/>
      <c r="D600" s="216" t="s">
        <v>1053</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109</v>
      </c>
      <c r="D601" s="217" t="s">
        <v>110</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815</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816</v>
      </c>
      <c r="D603" s="217" t="s">
        <v>464</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766</v>
      </c>
      <c r="C604" s="267"/>
      <c r="D604" s="216" t="s">
        <v>1053</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465</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466</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467</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468</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1345</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145</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146</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147</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1380</v>
      </c>
      <c r="C613" s="195"/>
      <c r="D613" s="216" t="s">
        <v>1053</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148</v>
      </c>
      <c r="D614" s="14" t="s">
        <v>856</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1340</v>
      </c>
      <c r="D615" s="14" t="s">
        <v>1341</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493</v>
      </c>
      <c r="D616" s="14" t="s">
        <v>461</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462</v>
      </c>
      <c r="D617" s="14" t="s">
        <v>463</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133</v>
      </c>
      <c r="D618" s="14" t="s">
        <v>134</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135</v>
      </c>
      <c r="D619" s="14" t="s">
        <v>136</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137</v>
      </c>
      <c r="D620" s="14" t="s">
        <v>138</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139</v>
      </c>
      <c r="D621" s="14" t="s">
        <v>140</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141</v>
      </c>
      <c r="D622" s="14" t="s">
        <v>912</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1346</v>
      </c>
      <c r="D623" s="14" t="s">
        <v>1347</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1348</v>
      </c>
      <c r="D624" s="14" t="s">
        <v>1349</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1350</v>
      </c>
      <c r="D625" s="14" t="s">
        <v>1351</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1352</v>
      </c>
      <c r="D626" s="14" t="s">
        <v>1353</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1354</v>
      </c>
      <c r="D627" s="14" t="s">
        <v>1355</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1356</v>
      </c>
      <c r="D628" s="14" t="s">
        <v>927</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928</v>
      </c>
      <c r="D629" s="14" t="s">
        <v>923</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924</v>
      </c>
      <c r="D630" s="14" t="s">
        <v>1395</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1396</v>
      </c>
      <c r="D631" s="14" t="s">
        <v>1397</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1398</v>
      </c>
      <c r="D632" s="14" t="s">
        <v>1399</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1400</v>
      </c>
      <c r="D633" s="14" t="s">
        <v>569</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570</v>
      </c>
      <c r="D634" s="14" t="s">
        <v>571</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572</v>
      </c>
      <c r="D635" s="14" t="s">
        <v>573</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574</v>
      </c>
      <c r="D636" s="14" t="s">
        <v>592</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593</v>
      </c>
      <c r="D637" s="14" t="s">
        <v>998</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942</v>
      </c>
      <c r="D638" s="14" t="s">
        <v>943</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944</v>
      </c>
      <c r="D639" s="269" t="s">
        <v>945</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167</v>
      </c>
      <c r="D640" s="14" t="s">
        <v>168</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169</v>
      </c>
      <c r="D641" s="14" t="s">
        <v>170</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171</v>
      </c>
      <c r="D642" s="14" t="s">
        <v>1401</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1402</v>
      </c>
      <c r="D643" s="14" t="s">
        <v>1403</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1404</v>
      </c>
      <c r="E644" s="142"/>
      <c r="F644" s="143"/>
      <c r="G644" s="142"/>
      <c r="H644" s="144">
        <f t="shared" si="79"/>
        <v>0</v>
      </c>
      <c r="I644" s="145"/>
      <c r="J644" s="145"/>
      <c r="K644" s="145"/>
      <c r="L644" s="49"/>
      <c r="M644" s="146"/>
      <c r="N644" s="146"/>
      <c r="O644" s="239"/>
      <c r="P644" s="25"/>
    </row>
    <row r="645" spans="1:16" ht="31.5" hidden="1">
      <c r="A645" s="507"/>
      <c r="B645" s="507"/>
      <c r="C645" s="266"/>
      <c r="D645" s="14" t="s">
        <v>1405</v>
      </c>
      <c r="E645" s="142"/>
      <c r="F645" s="143"/>
      <c r="G645" s="142"/>
      <c r="H645" s="144">
        <f t="shared" si="79"/>
        <v>0</v>
      </c>
      <c r="I645" s="145"/>
      <c r="J645" s="145"/>
      <c r="K645" s="145"/>
      <c r="L645" s="49"/>
      <c r="M645" s="146"/>
      <c r="N645" s="146"/>
      <c r="O645" s="239"/>
      <c r="P645" s="25"/>
    </row>
    <row r="646" spans="1:16" ht="31.5" hidden="1">
      <c r="A646" s="507"/>
      <c r="B646" s="507"/>
      <c r="C646" s="266"/>
      <c r="D646" s="14" t="s">
        <v>1406</v>
      </c>
      <c r="E646" s="142"/>
      <c r="F646" s="143"/>
      <c r="G646" s="142"/>
      <c r="H646" s="144">
        <f t="shared" si="79"/>
        <v>0</v>
      </c>
      <c r="I646" s="145"/>
      <c r="J646" s="145"/>
      <c r="K646" s="145"/>
      <c r="L646" s="49"/>
      <c r="M646" s="146"/>
      <c r="N646" s="146"/>
      <c r="O646" s="239"/>
      <c r="P646" s="25"/>
    </row>
    <row r="647" spans="1:16" ht="31.5" hidden="1">
      <c r="A647" s="507"/>
      <c r="B647" s="507"/>
      <c r="C647" s="266"/>
      <c r="D647" s="14" t="s">
        <v>1407</v>
      </c>
      <c r="E647" s="142"/>
      <c r="F647" s="143"/>
      <c r="G647" s="142"/>
      <c r="H647" s="144">
        <f t="shared" si="79"/>
        <v>0</v>
      </c>
      <c r="I647" s="145"/>
      <c r="J647" s="145"/>
      <c r="K647" s="145"/>
      <c r="L647" s="49"/>
      <c r="M647" s="146"/>
      <c r="N647" s="146"/>
      <c r="O647" s="239"/>
      <c r="P647" s="25"/>
    </row>
    <row r="648" spans="1:16" ht="31.5" hidden="1">
      <c r="A648" s="507"/>
      <c r="B648" s="507"/>
      <c r="C648" s="266"/>
      <c r="D648" s="14" t="s">
        <v>1364</v>
      </c>
      <c r="E648" s="142"/>
      <c r="F648" s="143"/>
      <c r="G648" s="142"/>
      <c r="H648" s="144">
        <f t="shared" si="79"/>
        <v>0</v>
      </c>
      <c r="I648" s="145"/>
      <c r="J648" s="145"/>
      <c r="K648" s="145"/>
      <c r="L648" s="49"/>
      <c r="M648" s="146"/>
      <c r="N648" s="146"/>
      <c r="O648" s="239"/>
      <c r="P648" s="25"/>
    </row>
    <row r="649" spans="1:16" ht="47.25" hidden="1">
      <c r="A649" s="507"/>
      <c r="B649" s="507"/>
      <c r="C649" s="266"/>
      <c r="D649" s="14" t="s">
        <v>1</v>
      </c>
      <c r="E649" s="142"/>
      <c r="F649" s="143"/>
      <c r="G649" s="142"/>
      <c r="H649" s="144">
        <f t="shared" si="79"/>
        <v>0</v>
      </c>
      <c r="I649" s="145"/>
      <c r="J649" s="145"/>
      <c r="K649" s="145"/>
      <c r="L649" s="49"/>
      <c r="M649" s="146"/>
      <c r="N649" s="146"/>
      <c r="O649" s="239"/>
      <c r="P649" s="25"/>
    </row>
    <row r="650" spans="1:16" ht="18.75" hidden="1">
      <c r="A650" s="507"/>
      <c r="B650" s="507"/>
      <c r="C650" s="266" t="s">
        <v>1365</v>
      </c>
      <c r="D650" s="269" t="s">
        <v>204</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205</v>
      </c>
      <c r="D651" s="269" t="s">
        <v>206</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207</v>
      </c>
      <c r="D652" s="269" t="s">
        <v>208</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209</v>
      </c>
      <c r="D653" s="14" t="s">
        <v>210</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211</v>
      </c>
      <c r="D654" s="14" t="s">
        <v>212</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8"/>
      <c r="B656" s="498"/>
      <c r="C656" s="266" t="s">
        <v>213</v>
      </c>
      <c r="D656" s="14" t="s">
        <v>214</v>
      </c>
      <c r="E656" s="142"/>
      <c r="F656" s="143"/>
      <c r="G656" s="142"/>
      <c r="H656" s="144">
        <f t="shared" si="79"/>
        <v>0</v>
      </c>
      <c r="I656" s="145"/>
      <c r="J656" s="145"/>
      <c r="K656" s="145"/>
      <c r="L656" s="49"/>
      <c r="M656" s="146"/>
      <c r="N656" s="146"/>
      <c r="O656" s="239"/>
      <c r="P656" s="25"/>
    </row>
    <row r="657" spans="1:17" s="45" customFormat="1" ht="31.5" hidden="1">
      <c r="A657" s="498"/>
      <c r="B657" s="498"/>
      <c r="C657" s="266"/>
      <c r="D657" s="14" t="s">
        <v>215</v>
      </c>
      <c r="E657" s="142"/>
      <c r="F657" s="143"/>
      <c r="G657" s="142"/>
      <c r="H657" s="144">
        <f t="shared" si="79"/>
        <v>0</v>
      </c>
      <c r="I657" s="145"/>
      <c r="J657" s="145"/>
      <c r="K657" s="145"/>
      <c r="L657" s="49"/>
      <c r="M657" s="146"/>
      <c r="N657" s="146"/>
      <c r="O657" s="239"/>
      <c r="P657" s="25"/>
      <c r="Q657" s="22"/>
    </row>
    <row r="658" spans="1:17" s="45" customFormat="1" ht="15.75" customHeight="1" hidden="1">
      <c r="A658" s="498"/>
      <c r="B658" s="498"/>
      <c r="C658" s="266"/>
      <c r="D658" s="70"/>
      <c r="E658" s="142"/>
      <c r="F658" s="143"/>
      <c r="G658" s="142"/>
      <c r="H658" s="144"/>
      <c r="I658" s="145"/>
      <c r="J658" s="145"/>
      <c r="K658" s="145"/>
      <c r="L658" s="49"/>
      <c r="M658" s="146"/>
      <c r="N658" s="146"/>
      <c r="O658" s="239"/>
      <c r="P658" s="25"/>
      <c r="Q658" s="22"/>
    </row>
    <row r="659" spans="1:17" s="45" customFormat="1" ht="63" hidden="1">
      <c r="A659" s="498"/>
      <c r="B659" s="498"/>
      <c r="C659" s="266"/>
      <c r="D659" s="14" t="s">
        <v>370</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8"/>
      <c r="B660" s="498"/>
      <c r="C660" s="266"/>
      <c r="D660" s="14" t="s">
        <v>466</v>
      </c>
      <c r="E660" s="142"/>
      <c r="F660" s="143"/>
      <c r="G660" s="142"/>
      <c r="H660" s="144">
        <f t="shared" si="81"/>
        <v>0</v>
      </c>
      <c r="I660" s="145"/>
      <c r="J660" s="145"/>
      <c r="K660" s="145"/>
      <c r="L660" s="49"/>
      <c r="M660" s="146"/>
      <c r="N660" s="146"/>
      <c r="O660" s="239"/>
      <c r="P660" s="25"/>
      <c r="Q660" s="22"/>
    </row>
    <row r="661" spans="1:17" s="45" customFormat="1" ht="31.5" hidden="1">
      <c r="A661" s="498"/>
      <c r="B661" s="498"/>
      <c r="C661" s="266"/>
      <c r="D661" s="14" t="s">
        <v>1001</v>
      </c>
      <c r="E661" s="142"/>
      <c r="F661" s="143"/>
      <c r="G661" s="142"/>
      <c r="H661" s="144">
        <f t="shared" si="81"/>
        <v>0</v>
      </c>
      <c r="I661" s="145"/>
      <c r="J661" s="145"/>
      <c r="K661" s="145"/>
      <c r="L661" s="49"/>
      <c r="M661" s="146"/>
      <c r="N661" s="146"/>
      <c r="O661" s="239"/>
      <c r="P661" s="25"/>
      <c r="Q661" s="22"/>
    </row>
    <row r="662" spans="1:17" s="45" customFormat="1" ht="31.5" hidden="1">
      <c r="A662" s="497"/>
      <c r="B662" s="497"/>
      <c r="C662" s="266"/>
      <c r="D662" s="14" t="s">
        <v>467</v>
      </c>
      <c r="E662" s="142"/>
      <c r="F662" s="143"/>
      <c r="G662" s="142"/>
      <c r="H662" s="144">
        <f t="shared" si="81"/>
        <v>0</v>
      </c>
      <c r="I662" s="145"/>
      <c r="J662" s="145"/>
      <c r="K662" s="145"/>
      <c r="L662" s="49"/>
      <c r="M662" s="146"/>
      <c r="N662" s="146"/>
      <c r="O662" s="239"/>
      <c r="P662" s="25"/>
      <c r="Q662" s="22"/>
    </row>
    <row r="663" spans="1:63" s="28" customFormat="1" ht="15.75" customHeight="1" hidden="1">
      <c r="A663" s="492">
        <v>170703</v>
      </c>
      <c r="B663" s="492" t="s">
        <v>1239</v>
      </c>
      <c r="C663" s="270"/>
      <c r="D663" s="71" t="s">
        <v>1053</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3"/>
      <c r="B664" s="493"/>
      <c r="C664" s="266"/>
      <c r="D664" s="14" t="s">
        <v>1002</v>
      </c>
      <c r="E664" s="142"/>
      <c r="F664" s="143"/>
      <c r="G664" s="142"/>
      <c r="H664" s="144">
        <f t="shared" si="81"/>
        <v>0</v>
      </c>
      <c r="I664" s="145"/>
      <c r="J664" s="145"/>
      <c r="K664" s="145"/>
      <c r="L664" s="49"/>
      <c r="M664" s="146"/>
      <c r="N664" s="146"/>
      <c r="O664" s="239"/>
      <c r="P664" s="25"/>
      <c r="Q664" s="22"/>
    </row>
    <row r="665" spans="1:17" s="45" customFormat="1" ht="31.5" hidden="1">
      <c r="A665" s="493"/>
      <c r="B665" s="493"/>
      <c r="C665" s="266"/>
      <c r="D665" s="14" t="s">
        <v>1003</v>
      </c>
      <c r="E665" s="142"/>
      <c r="F665" s="143"/>
      <c r="G665" s="142"/>
      <c r="H665" s="144">
        <f t="shared" si="81"/>
        <v>0</v>
      </c>
      <c r="I665" s="145"/>
      <c r="J665" s="145"/>
      <c r="K665" s="145"/>
      <c r="L665" s="49"/>
      <c r="M665" s="146"/>
      <c r="N665" s="146"/>
      <c r="O665" s="239"/>
      <c r="P665" s="25"/>
      <c r="Q665" s="22"/>
    </row>
    <row r="666" spans="1:17" s="45" customFormat="1" ht="15.75" hidden="1">
      <c r="A666" s="493"/>
      <c r="B666" s="493"/>
      <c r="C666" s="266"/>
      <c r="D666" s="14" t="s">
        <v>1004</v>
      </c>
      <c r="E666" s="142"/>
      <c r="F666" s="143"/>
      <c r="G666" s="142"/>
      <c r="H666" s="144">
        <f t="shared" si="81"/>
        <v>0</v>
      </c>
      <c r="I666" s="145"/>
      <c r="J666" s="145"/>
      <c r="K666" s="145"/>
      <c r="L666" s="49"/>
      <c r="M666" s="146"/>
      <c r="N666" s="146"/>
      <c r="O666" s="239"/>
      <c r="P666" s="25"/>
      <c r="Q666" s="22"/>
    </row>
    <row r="667" spans="1:17" s="45" customFormat="1" ht="47.25" hidden="1">
      <c r="A667" s="494"/>
      <c r="B667" s="494"/>
      <c r="C667" s="266"/>
      <c r="D667" s="14" t="s">
        <v>1005</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23</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1006</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1007</v>
      </c>
      <c r="D670" s="271" t="s">
        <v>551</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216</v>
      </c>
      <c r="D671" s="271" t="s">
        <v>217</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218</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1247</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1248</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1598</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1599</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832</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1600</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1601</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1183</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1184</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371</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372</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373</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750</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751</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1551</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1552</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1553</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1554</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1555</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1556</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1128</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1157</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1158</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1159</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1160</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1161</v>
      </c>
      <c r="D698" s="73" t="s">
        <v>1162</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374</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375</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376</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846</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847</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848</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849</v>
      </c>
      <c r="D705" s="275" t="s">
        <v>1289</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1290</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1291</v>
      </c>
      <c r="D707" s="276" t="s">
        <v>1292</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1293</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1294</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76</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487</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488</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489</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490</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491</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492</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97</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98</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99</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1303</v>
      </c>
      <c r="D724" s="271" t="s">
        <v>1304</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493</v>
      </c>
      <c r="D725" s="14" t="s">
        <v>1305</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462</v>
      </c>
      <c r="D726" s="14" t="s">
        <v>1306</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137</v>
      </c>
      <c r="D727" s="14" t="s">
        <v>1307</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1348</v>
      </c>
      <c r="D728" s="14" t="s">
        <v>1308</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570</v>
      </c>
      <c r="D729" s="14" t="s">
        <v>1316</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1354</v>
      </c>
      <c r="D730" s="14" t="s">
        <v>102</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103</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528</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529</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530</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891</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224</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225</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1014</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1015</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1016</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1017</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1018</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1019</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623</v>
      </c>
      <c r="E744" s="142"/>
      <c r="F744" s="143"/>
      <c r="G744" s="142"/>
      <c r="H744" s="144">
        <f t="shared" si="85"/>
        <v>0</v>
      </c>
      <c r="I744" s="145"/>
      <c r="J744" s="145"/>
      <c r="K744" s="145"/>
      <c r="L744" s="49"/>
      <c r="M744" s="146"/>
      <c r="N744" s="146"/>
      <c r="O744" s="239"/>
      <c r="P744" s="25"/>
    </row>
    <row r="745" spans="1:16" ht="31.5" hidden="1">
      <c r="A745" s="507"/>
      <c r="B745" s="507"/>
      <c r="C745" s="135"/>
      <c r="D745" s="78" t="s">
        <v>624</v>
      </c>
      <c r="E745" s="142"/>
      <c r="F745" s="143"/>
      <c r="G745" s="142"/>
      <c r="H745" s="144">
        <f t="shared" si="85"/>
        <v>0</v>
      </c>
      <c r="I745" s="145"/>
      <c r="J745" s="145"/>
      <c r="K745" s="145"/>
      <c r="L745" s="49"/>
      <c r="M745" s="146"/>
      <c r="N745" s="146"/>
      <c r="O745" s="239"/>
      <c r="P745" s="25"/>
    </row>
    <row r="746" spans="1:16" ht="31.5" hidden="1">
      <c r="A746" s="507"/>
      <c r="B746" s="507"/>
      <c r="C746" s="135"/>
      <c r="D746" s="78" t="s">
        <v>689</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690</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691</v>
      </c>
      <c r="E748" s="142"/>
      <c r="F748" s="143"/>
      <c r="G748" s="142"/>
      <c r="H748" s="144">
        <f t="shared" si="85"/>
        <v>0</v>
      </c>
      <c r="I748" s="145"/>
      <c r="J748" s="145"/>
      <c r="K748" s="145"/>
      <c r="L748" s="49"/>
      <c r="M748" s="146"/>
      <c r="N748" s="146"/>
      <c r="O748" s="239"/>
      <c r="P748" s="25"/>
    </row>
    <row r="749" spans="1:16" ht="31.5" hidden="1">
      <c r="A749" s="507"/>
      <c r="B749" s="507"/>
      <c r="C749" s="135"/>
      <c r="D749" s="13" t="s">
        <v>692</v>
      </c>
      <c r="E749" s="142"/>
      <c r="F749" s="143"/>
      <c r="G749" s="142"/>
      <c r="H749" s="144">
        <f t="shared" si="85"/>
        <v>0</v>
      </c>
      <c r="I749" s="145"/>
      <c r="J749" s="145"/>
      <c r="K749" s="145"/>
      <c r="L749" s="49"/>
      <c r="M749" s="146"/>
      <c r="N749" s="146"/>
      <c r="O749" s="239"/>
      <c r="P749" s="25"/>
    </row>
    <row r="750" spans="1:16" ht="47.25" hidden="1">
      <c r="A750" s="507"/>
      <c r="B750" s="507"/>
      <c r="C750" s="135"/>
      <c r="D750" s="13" t="s">
        <v>752</v>
      </c>
      <c r="E750" s="142"/>
      <c r="F750" s="143"/>
      <c r="G750" s="142"/>
      <c r="H750" s="144">
        <f t="shared" si="85"/>
        <v>0</v>
      </c>
      <c r="I750" s="145"/>
      <c r="J750" s="145"/>
      <c r="K750" s="145"/>
      <c r="L750" s="49"/>
      <c r="M750" s="146"/>
      <c r="N750" s="146"/>
      <c r="O750" s="239"/>
      <c r="P750" s="25"/>
    </row>
    <row r="751" spans="1:16" ht="47.25" hidden="1">
      <c r="A751" s="507"/>
      <c r="B751" s="507"/>
      <c r="C751" s="135"/>
      <c r="D751" s="13" t="s">
        <v>753</v>
      </c>
      <c r="E751" s="142"/>
      <c r="F751" s="143"/>
      <c r="G751" s="142"/>
      <c r="H751" s="144">
        <f t="shared" si="85"/>
        <v>0</v>
      </c>
      <c r="I751" s="145"/>
      <c r="J751" s="145"/>
      <c r="K751" s="145"/>
      <c r="L751" s="49"/>
      <c r="M751" s="146"/>
      <c r="N751" s="146"/>
      <c r="O751" s="239"/>
      <c r="P751" s="25"/>
    </row>
    <row r="752" spans="1:16" ht="31.5" hidden="1">
      <c r="A752" s="507"/>
      <c r="B752" s="507"/>
      <c r="C752" s="135"/>
      <c r="D752" s="14" t="s">
        <v>754</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1090</v>
      </c>
      <c r="E753" s="142"/>
      <c r="F753" s="143"/>
      <c r="G753" s="142"/>
      <c r="H753" s="144">
        <f t="shared" si="87"/>
        <v>0</v>
      </c>
      <c r="I753" s="145"/>
      <c r="J753" s="145"/>
      <c r="K753" s="145"/>
      <c r="L753" s="49"/>
      <c r="M753" s="146"/>
      <c r="N753" s="146"/>
      <c r="O753" s="239"/>
      <c r="P753" s="25"/>
    </row>
    <row r="754" spans="1:16" ht="15.75" hidden="1">
      <c r="A754" s="507"/>
      <c r="B754" s="507"/>
      <c r="C754" s="135"/>
      <c r="D754" s="14" t="s">
        <v>1125</v>
      </c>
      <c r="E754" s="142"/>
      <c r="F754" s="143"/>
      <c r="G754" s="142"/>
      <c r="H754" s="144">
        <f t="shared" si="87"/>
        <v>0</v>
      </c>
      <c r="I754" s="145"/>
      <c r="J754" s="145"/>
      <c r="K754" s="145"/>
      <c r="L754" s="49"/>
      <c r="M754" s="146"/>
      <c r="N754" s="146"/>
      <c r="O754" s="239"/>
      <c r="P754" s="25"/>
    </row>
    <row r="755" spans="1:16" ht="31.5" hidden="1">
      <c r="A755" s="507"/>
      <c r="B755" s="507"/>
      <c r="C755" s="135"/>
      <c r="D755" s="14" t="s">
        <v>1126</v>
      </c>
      <c r="E755" s="142"/>
      <c r="F755" s="143"/>
      <c r="G755" s="142"/>
      <c r="H755" s="144">
        <f t="shared" si="87"/>
        <v>0</v>
      </c>
      <c r="I755" s="145"/>
      <c r="J755" s="145"/>
      <c r="K755" s="145"/>
      <c r="L755" s="49"/>
      <c r="M755" s="146"/>
      <c r="N755" s="146"/>
      <c r="O755" s="239"/>
      <c r="P755" s="25"/>
    </row>
    <row r="756" spans="1:16" ht="47.25" hidden="1">
      <c r="A756" s="507"/>
      <c r="B756" s="507"/>
      <c r="C756" s="135"/>
      <c r="D756" s="13" t="s">
        <v>1127</v>
      </c>
      <c r="E756" s="142"/>
      <c r="F756" s="143"/>
      <c r="G756" s="142"/>
      <c r="H756" s="144">
        <f t="shared" si="87"/>
        <v>0</v>
      </c>
      <c r="I756" s="145"/>
      <c r="J756" s="145"/>
      <c r="K756" s="145"/>
      <c r="L756" s="49"/>
      <c r="M756" s="146"/>
      <c r="N756" s="146"/>
      <c r="O756" s="239"/>
      <c r="P756" s="25"/>
    </row>
    <row r="757" spans="1:16" ht="31.5" hidden="1">
      <c r="A757" s="507"/>
      <c r="B757" s="507"/>
      <c r="C757" s="135"/>
      <c r="D757" s="13" t="s">
        <v>383</v>
      </c>
      <c r="E757" s="142"/>
      <c r="F757" s="143"/>
      <c r="G757" s="142"/>
      <c r="H757" s="144">
        <f t="shared" si="87"/>
        <v>0</v>
      </c>
      <c r="I757" s="145"/>
      <c r="J757" s="145"/>
      <c r="K757" s="145"/>
      <c r="L757" s="49"/>
      <c r="M757" s="146"/>
      <c r="N757" s="146"/>
      <c r="O757" s="239"/>
      <c r="P757" s="25"/>
    </row>
    <row r="758" spans="1:16" ht="31.5" hidden="1">
      <c r="A758" s="507"/>
      <c r="B758" s="507"/>
      <c r="C758" s="135"/>
      <c r="D758" s="13" t="s">
        <v>384</v>
      </c>
      <c r="E758" s="142"/>
      <c r="F758" s="143"/>
      <c r="G758" s="142"/>
      <c r="H758" s="144">
        <f t="shared" si="87"/>
        <v>0</v>
      </c>
      <c r="I758" s="145"/>
      <c r="J758" s="145"/>
      <c r="K758" s="145"/>
      <c r="L758" s="49"/>
      <c r="M758" s="146"/>
      <c r="N758" s="146"/>
      <c r="O758" s="239"/>
      <c r="P758" s="25"/>
    </row>
    <row r="759" spans="1:16" ht="15.75" hidden="1">
      <c r="A759" s="507"/>
      <c r="B759" s="507"/>
      <c r="C759" s="135"/>
      <c r="D759" s="14" t="s">
        <v>385</v>
      </c>
      <c r="E759" s="142"/>
      <c r="F759" s="143"/>
      <c r="G759" s="142"/>
      <c r="H759" s="144">
        <f t="shared" si="87"/>
        <v>0</v>
      </c>
      <c r="I759" s="145"/>
      <c r="J759" s="145"/>
      <c r="K759" s="145"/>
      <c r="L759" s="49"/>
      <c r="M759" s="146"/>
      <c r="N759" s="146"/>
      <c r="O759" s="239"/>
      <c r="P759" s="25"/>
    </row>
    <row r="760" spans="1:16" ht="47.25" hidden="1">
      <c r="A760" s="507"/>
      <c r="B760" s="507"/>
      <c r="C760" s="135"/>
      <c r="D760" s="13" t="s">
        <v>386</v>
      </c>
      <c r="E760" s="142"/>
      <c r="F760" s="143"/>
      <c r="G760" s="142"/>
      <c r="H760" s="144">
        <f t="shared" si="87"/>
        <v>0</v>
      </c>
      <c r="I760" s="145"/>
      <c r="J760" s="145"/>
      <c r="K760" s="145"/>
      <c r="L760" s="49"/>
      <c r="M760" s="146"/>
      <c r="N760" s="146"/>
      <c r="O760" s="239"/>
      <c r="P760" s="25"/>
    </row>
    <row r="761" spans="1:16" ht="15.75" hidden="1">
      <c r="A761" s="507"/>
      <c r="B761" s="507"/>
      <c r="C761" s="135"/>
      <c r="D761" s="80" t="s">
        <v>1131</v>
      </c>
      <c r="E761" s="142"/>
      <c r="F761" s="143"/>
      <c r="G761" s="142"/>
      <c r="H761" s="144">
        <f t="shared" si="87"/>
        <v>0</v>
      </c>
      <c r="I761" s="145"/>
      <c r="J761" s="145"/>
      <c r="K761" s="145"/>
      <c r="L761" s="49"/>
      <c r="M761" s="146"/>
      <c r="N761" s="146"/>
      <c r="O761" s="239"/>
      <c r="P761" s="25"/>
    </row>
    <row r="762" spans="1:16" ht="15.75" hidden="1">
      <c r="A762" s="507"/>
      <c r="B762" s="507"/>
      <c r="C762" s="135"/>
      <c r="D762" s="79" t="s">
        <v>1132</v>
      </c>
      <c r="E762" s="142"/>
      <c r="F762" s="143"/>
      <c r="G762" s="142"/>
      <c r="H762" s="144">
        <f t="shared" si="87"/>
        <v>0</v>
      </c>
      <c r="I762" s="145"/>
      <c r="J762" s="145"/>
      <c r="K762" s="145"/>
      <c r="L762" s="49"/>
      <c r="M762" s="146"/>
      <c r="N762" s="146"/>
      <c r="O762" s="239"/>
      <c r="P762" s="25"/>
    </row>
    <row r="763" spans="1:16" ht="31.5" hidden="1">
      <c r="A763" s="507"/>
      <c r="B763" s="507"/>
      <c r="C763" s="135"/>
      <c r="D763" s="13" t="s">
        <v>1107</v>
      </c>
      <c r="E763" s="142"/>
      <c r="F763" s="143"/>
      <c r="G763" s="142"/>
      <c r="H763" s="144">
        <f t="shared" si="87"/>
        <v>0</v>
      </c>
      <c r="I763" s="145"/>
      <c r="J763" s="145"/>
      <c r="K763" s="145"/>
      <c r="L763" s="49"/>
      <c r="M763" s="146"/>
      <c r="N763" s="146"/>
      <c r="O763" s="239"/>
      <c r="P763" s="25"/>
    </row>
    <row r="764" spans="1:16" ht="31.5" hidden="1">
      <c r="A764" s="507"/>
      <c r="B764" s="507"/>
      <c r="C764" s="135"/>
      <c r="D764" s="13" t="s">
        <v>1108</v>
      </c>
      <c r="E764" s="142"/>
      <c r="F764" s="143"/>
      <c r="G764" s="142"/>
      <c r="H764" s="144">
        <f t="shared" si="87"/>
        <v>0</v>
      </c>
      <c r="I764" s="145"/>
      <c r="J764" s="145"/>
      <c r="K764" s="145"/>
      <c r="L764" s="49"/>
      <c r="M764" s="146"/>
      <c r="N764" s="146"/>
      <c r="O764" s="239"/>
      <c r="P764" s="25"/>
    </row>
    <row r="765" spans="1:16" ht="47.25" hidden="1">
      <c r="A765" s="507"/>
      <c r="B765" s="507"/>
      <c r="C765" s="135"/>
      <c r="D765" s="79" t="s">
        <v>1109</v>
      </c>
      <c r="E765" s="142"/>
      <c r="F765" s="143"/>
      <c r="G765" s="142"/>
      <c r="H765" s="144">
        <f t="shared" si="87"/>
        <v>0</v>
      </c>
      <c r="I765" s="145"/>
      <c r="J765" s="145"/>
      <c r="K765" s="145"/>
      <c r="L765" s="49"/>
      <c r="M765" s="146"/>
      <c r="N765" s="146"/>
      <c r="O765" s="239"/>
      <c r="P765" s="25"/>
    </row>
    <row r="766" spans="1:16" ht="47.25" hidden="1">
      <c r="A766" s="507"/>
      <c r="B766" s="507"/>
      <c r="C766" s="135"/>
      <c r="D766" s="79" t="s">
        <v>327</v>
      </c>
      <c r="E766" s="142"/>
      <c r="F766" s="143"/>
      <c r="G766" s="142"/>
      <c r="H766" s="144">
        <f t="shared" si="87"/>
        <v>0</v>
      </c>
      <c r="I766" s="145"/>
      <c r="J766" s="145"/>
      <c r="K766" s="145"/>
      <c r="L766" s="49"/>
      <c r="M766" s="146"/>
      <c r="N766" s="146"/>
      <c r="O766" s="239"/>
      <c r="P766" s="25"/>
    </row>
    <row r="767" spans="1:16" ht="31.5" hidden="1">
      <c r="A767" s="507"/>
      <c r="B767" s="507"/>
      <c r="C767" s="135"/>
      <c r="D767" s="81" t="s">
        <v>328</v>
      </c>
      <c r="E767" s="142"/>
      <c r="F767" s="143"/>
      <c r="G767" s="142"/>
      <c r="H767" s="144">
        <f t="shared" si="87"/>
        <v>0</v>
      </c>
      <c r="I767" s="145"/>
      <c r="J767" s="145"/>
      <c r="K767" s="145"/>
      <c r="L767" s="49"/>
      <c r="M767" s="146"/>
      <c r="N767" s="146"/>
      <c r="O767" s="239"/>
      <c r="P767" s="25"/>
    </row>
    <row r="768" spans="1:16" ht="47.25" hidden="1">
      <c r="A768" s="507"/>
      <c r="B768" s="507"/>
      <c r="C768" s="135"/>
      <c r="D768" s="13" t="s">
        <v>721</v>
      </c>
      <c r="E768" s="142"/>
      <c r="F768" s="143"/>
      <c r="G768" s="142"/>
      <c r="H768" s="144">
        <f t="shared" si="87"/>
        <v>0</v>
      </c>
      <c r="I768" s="145"/>
      <c r="J768" s="145"/>
      <c r="K768" s="145"/>
      <c r="L768" s="49"/>
      <c r="M768" s="146"/>
      <c r="N768" s="146"/>
      <c r="O768" s="239"/>
      <c r="P768" s="25"/>
    </row>
    <row r="769" spans="1:16" ht="47.25" hidden="1">
      <c r="A769" s="507"/>
      <c r="B769" s="507"/>
      <c r="C769" s="135"/>
      <c r="D769" s="13" t="s">
        <v>722</v>
      </c>
      <c r="E769" s="142"/>
      <c r="F769" s="143"/>
      <c r="G769" s="142"/>
      <c r="H769" s="144">
        <f t="shared" si="87"/>
        <v>0</v>
      </c>
      <c r="I769" s="145"/>
      <c r="J769" s="145"/>
      <c r="K769" s="145"/>
      <c r="L769" s="49"/>
      <c r="M769" s="146"/>
      <c r="N769" s="146"/>
      <c r="O769" s="239"/>
      <c r="P769" s="25"/>
    </row>
    <row r="770" spans="1:16" ht="31.5" hidden="1">
      <c r="A770" s="507"/>
      <c r="B770" s="507"/>
      <c r="C770" s="135"/>
      <c r="D770" s="13" t="s">
        <v>723</v>
      </c>
      <c r="E770" s="142"/>
      <c r="F770" s="143"/>
      <c r="G770" s="142"/>
      <c r="H770" s="144">
        <f t="shared" si="87"/>
        <v>0</v>
      </c>
      <c r="I770" s="145"/>
      <c r="J770" s="145"/>
      <c r="K770" s="145"/>
      <c r="L770" s="49"/>
      <c r="M770" s="146"/>
      <c r="N770" s="146"/>
      <c r="O770" s="239"/>
      <c r="P770" s="25"/>
    </row>
    <row r="771" spans="1:16" ht="31.5" hidden="1">
      <c r="A771" s="507"/>
      <c r="B771" s="507"/>
      <c r="C771" s="135"/>
      <c r="D771" s="13" t="s">
        <v>1091</v>
      </c>
      <c r="E771" s="142"/>
      <c r="F771" s="143"/>
      <c r="G771" s="142"/>
      <c r="H771" s="144">
        <f t="shared" si="87"/>
        <v>0</v>
      </c>
      <c r="I771" s="145"/>
      <c r="J771" s="145"/>
      <c r="K771" s="145"/>
      <c r="L771" s="49"/>
      <c r="M771" s="146"/>
      <c r="N771" s="146"/>
      <c r="O771" s="239"/>
      <c r="P771" s="25"/>
    </row>
    <row r="772" spans="1:16" ht="31.5" hidden="1">
      <c r="A772" s="507"/>
      <c r="B772" s="507"/>
      <c r="C772" s="135"/>
      <c r="D772" s="13" t="s">
        <v>1092</v>
      </c>
      <c r="E772" s="142"/>
      <c r="F772" s="143"/>
      <c r="G772" s="142"/>
      <c r="H772" s="144">
        <f t="shared" si="87"/>
        <v>0</v>
      </c>
      <c r="I772" s="145"/>
      <c r="J772" s="145"/>
      <c r="K772" s="145"/>
      <c r="L772" s="49"/>
      <c r="M772" s="146"/>
      <c r="N772" s="146"/>
      <c r="O772" s="239"/>
      <c r="P772" s="25"/>
    </row>
    <row r="773" spans="1:16" ht="31.5" hidden="1">
      <c r="A773" s="507"/>
      <c r="B773" s="507"/>
      <c r="C773" s="135"/>
      <c r="D773" s="13" t="s">
        <v>1093</v>
      </c>
      <c r="E773" s="142"/>
      <c r="F773" s="143"/>
      <c r="G773" s="142"/>
      <c r="H773" s="144">
        <f t="shared" si="87"/>
        <v>0</v>
      </c>
      <c r="I773" s="145"/>
      <c r="J773" s="145"/>
      <c r="K773" s="145"/>
      <c r="L773" s="49"/>
      <c r="M773" s="146"/>
      <c r="N773" s="146"/>
      <c r="O773" s="239"/>
      <c r="P773" s="25"/>
    </row>
    <row r="774" spans="1:16" ht="15.75" hidden="1">
      <c r="A774" s="507"/>
      <c r="B774" s="507"/>
      <c r="C774" s="135"/>
      <c r="D774" s="13" t="s">
        <v>1094</v>
      </c>
      <c r="E774" s="142"/>
      <c r="F774" s="143"/>
      <c r="G774" s="142"/>
      <c r="H774" s="144">
        <f t="shared" si="87"/>
        <v>0</v>
      </c>
      <c r="I774" s="145"/>
      <c r="J774" s="145"/>
      <c r="K774" s="145"/>
      <c r="L774" s="49"/>
      <c r="M774" s="146"/>
      <c r="N774" s="146"/>
      <c r="O774" s="239"/>
      <c r="P774" s="25"/>
    </row>
    <row r="775" spans="1:16" ht="31.5" hidden="1">
      <c r="A775" s="507"/>
      <c r="B775" s="507"/>
      <c r="C775" s="135"/>
      <c r="D775" s="13" t="s">
        <v>365</v>
      </c>
      <c r="E775" s="142"/>
      <c r="F775" s="143"/>
      <c r="G775" s="142"/>
      <c r="H775" s="144">
        <f t="shared" si="87"/>
        <v>0</v>
      </c>
      <c r="I775" s="145"/>
      <c r="J775" s="145"/>
      <c r="K775" s="145"/>
      <c r="L775" s="49"/>
      <c r="M775" s="146"/>
      <c r="N775" s="146"/>
      <c r="O775" s="239"/>
      <c r="P775" s="25"/>
    </row>
    <row r="776" spans="1:16" ht="31.5" hidden="1">
      <c r="A776" s="507"/>
      <c r="B776" s="507"/>
      <c r="C776" s="135"/>
      <c r="D776" s="13" t="s">
        <v>360</v>
      </c>
      <c r="E776" s="142"/>
      <c r="F776" s="143"/>
      <c r="G776" s="142"/>
      <c r="H776" s="144">
        <f t="shared" si="87"/>
        <v>0</v>
      </c>
      <c r="I776" s="145"/>
      <c r="J776" s="145"/>
      <c r="K776" s="145"/>
      <c r="L776" s="49"/>
      <c r="M776" s="146"/>
      <c r="N776" s="146"/>
      <c r="O776" s="239"/>
      <c r="P776" s="25"/>
    </row>
    <row r="777" spans="1:16" ht="31.5" hidden="1">
      <c r="A777" s="507"/>
      <c r="B777" s="507"/>
      <c r="C777" s="135"/>
      <c r="D777" s="13" t="s">
        <v>755</v>
      </c>
      <c r="E777" s="142"/>
      <c r="F777" s="143"/>
      <c r="G777" s="142"/>
      <c r="H777" s="144">
        <f t="shared" si="87"/>
        <v>0</v>
      </c>
      <c r="I777" s="145"/>
      <c r="J777" s="145"/>
      <c r="K777" s="145"/>
      <c r="L777" s="49"/>
      <c r="M777" s="146"/>
      <c r="N777" s="146"/>
      <c r="O777" s="239"/>
      <c r="P777" s="25"/>
    </row>
    <row r="778" spans="1:16" ht="31.5" hidden="1">
      <c r="A778" s="507"/>
      <c r="B778" s="507"/>
      <c r="C778" s="135"/>
      <c r="D778" s="13" t="s">
        <v>756</v>
      </c>
      <c r="E778" s="142"/>
      <c r="F778" s="143"/>
      <c r="G778" s="142"/>
      <c r="H778" s="144">
        <f t="shared" si="87"/>
        <v>0</v>
      </c>
      <c r="I778" s="145"/>
      <c r="J778" s="145"/>
      <c r="K778" s="145"/>
      <c r="L778" s="49"/>
      <c r="M778" s="146"/>
      <c r="N778" s="146"/>
      <c r="O778" s="239"/>
      <c r="P778" s="25"/>
    </row>
    <row r="779" spans="1:16" ht="31.5" hidden="1">
      <c r="A779" s="507"/>
      <c r="B779" s="507"/>
      <c r="C779" s="135"/>
      <c r="D779" s="13" t="s">
        <v>26</v>
      </c>
      <c r="E779" s="142"/>
      <c r="F779" s="143"/>
      <c r="G779" s="142"/>
      <c r="H779" s="144">
        <f t="shared" si="87"/>
        <v>0</v>
      </c>
      <c r="I779" s="145"/>
      <c r="J779" s="145"/>
      <c r="K779" s="145"/>
      <c r="L779" s="49"/>
      <c r="M779" s="146"/>
      <c r="N779" s="146"/>
      <c r="O779" s="239"/>
      <c r="P779" s="25"/>
    </row>
    <row r="780" spans="1:16" ht="31.5" hidden="1">
      <c r="A780" s="507"/>
      <c r="B780" s="507"/>
      <c r="C780" s="135"/>
      <c r="D780" s="13" t="s">
        <v>27</v>
      </c>
      <c r="E780" s="142"/>
      <c r="F780" s="143"/>
      <c r="G780" s="142"/>
      <c r="H780" s="144">
        <f t="shared" si="87"/>
        <v>0</v>
      </c>
      <c r="I780" s="145"/>
      <c r="J780" s="145"/>
      <c r="K780" s="145"/>
      <c r="L780" s="49"/>
      <c r="M780" s="146"/>
      <c r="N780" s="146"/>
      <c r="O780" s="239"/>
      <c r="P780" s="25"/>
    </row>
    <row r="781" spans="1:16" ht="31.5" hidden="1">
      <c r="A781" s="507"/>
      <c r="B781" s="507"/>
      <c r="C781" s="135"/>
      <c r="D781" s="13" t="s">
        <v>1129</v>
      </c>
      <c r="E781" s="142"/>
      <c r="F781" s="143"/>
      <c r="G781" s="142"/>
      <c r="H781" s="144">
        <f t="shared" si="87"/>
        <v>0</v>
      </c>
      <c r="I781" s="145"/>
      <c r="J781" s="145"/>
      <c r="K781" s="145"/>
      <c r="L781" s="49"/>
      <c r="M781" s="146"/>
      <c r="N781" s="146"/>
      <c r="O781" s="239"/>
      <c r="P781" s="25"/>
    </row>
    <row r="782" spans="1:16" ht="15.75" hidden="1">
      <c r="A782" s="507"/>
      <c r="B782" s="507"/>
      <c r="C782" s="135"/>
      <c r="D782" s="13" t="s">
        <v>1182</v>
      </c>
      <c r="E782" s="142"/>
      <c r="F782" s="143"/>
      <c r="G782" s="142"/>
      <c r="H782" s="144">
        <f t="shared" si="87"/>
        <v>0</v>
      </c>
      <c r="I782" s="145"/>
      <c r="J782" s="145"/>
      <c r="K782" s="145"/>
      <c r="L782" s="49"/>
      <c r="M782" s="146"/>
      <c r="N782" s="146"/>
      <c r="O782" s="239"/>
      <c r="P782" s="25"/>
    </row>
    <row r="783" spans="1:16" ht="15.75" hidden="1">
      <c r="A783" s="507"/>
      <c r="B783" s="507"/>
      <c r="C783" s="135"/>
      <c r="D783" s="13" t="s">
        <v>0</v>
      </c>
      <c r="E783" s="142"/>
      <c r="F783" s="143"/>
      <c r="G783" s="142"/>
      <c r="H783" s="144">
        <f t="shared" si="87"/>
        <v>0</v>
      </c>
      <c r="I783" s="145"/>
      <c r="J783" s="145"/>
      <c r="K783" s="145"/>
      <c r="L783" s="49"/>
      <c r="M783" s="146"/>
      <c r="N783" s="146"/>
      <c r="O783" s="239"/>
      <c r="P783" s="25"/>
    </row>
    <row r="784" spans="1:16" ht="31.5" hidden="1">
      <c r="A784" s="507"/>
      <c r="B784" s="507"/>
      <c r="C784" s="135"/>
      <c r="D784" s="13" t="s">
        <v>1455</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1456</v>
      </c>
      <c r="E785" s="142"/>
      <c r="F785" s="143"/>
      <c r="G785" s="142"/>
      <c r="H785" s="144">
        <f t="shared" si="88"/>
        <v>0</v>
      </c>
      <c r="I785" s="145"/>
      <c r="J785" s="145"/>
      <c r="K785" s="145"/>
      <c r="L785" s="49"/>
      <c r="M785" s="146"/>
      <c r="N785" s="146"/>
      <c r="O785" s="239"/>
      <c r="P785" s="25"/>
    </row>
    <row r="786" spans="1:16" ht="31.5" hidden="1">
      <c r="A786" s="507"/>
      <c r="B786" s="507"/>
      <c r="C786" s="135"/>
      <c r="D786" s="13" t="s">
        <v>1457</v>
      </c>
      <c r="E786" s="142"/>
      <c r="F786" s="143"/>
      <c r="G786" s="142"/>
      <c r="H786" s="144">
        <f t="shared" si="88"/>
        <v>0</v>
      </c>
      <c r="I786" s="145"/>
      <c r="J786" s="145"/>
      <c r="K786" s="145"/>
      <c r="L786" s="49"/>
      <c r="M786" s="146"/>
      <c r="N786" s="146"/>
      <c r="O786" s="239"/>
      <c r="P786" s="25"/>
    </row>
    <row r="787" spans="1:16" ht="31.5" hidden="1">
      <c r="A787" s="507"/>
      <c r="B787" s="507"/>
      <c r="C787" s="135"/>
      <c r="D787" s="13" t="s">
        <v>1458</v>
      </c>
      <c r="E787" s="142"/>
      <c r="F787" s="143"/>
      <c r="G787" s="142"/>
      <c r="H787" s="144">
        <f t="shared" si="88"/>
        <v>0</v>
      </c>
      <c r="I787" s="145"/>
      <c r="J787" s="145"/>
      <c r="K787" s="145"/>
      <c r="L787" s="49"/>
      <c r="M787" s="146"/>
      <c r="N787" s="146"/>
      <c r="O787" s="239"/>
      <c r="P787" s="25"/>
    </row>
    <row r="788" spans="1:16" ht="31.5" hidden="1">
      <c r="A788" s="507"/>
      <c r="B788" s="507"/>
      <c r="C788" s="135"/>
      <c r="D788" s="13" t="s">
        <v>1459</v>
      </c>
      <c r="E788" s="142"/>
      <c r="F788" s="143"/>
      <c r="G788" s="142"/>
      <c r="H788" s="144">
        <f t="shared" si="88"/>
        <v>0</v>
      </c>
      <c r="I788" s="145"/>
      <c r="J788" s="145"/>
      <c r="K788" s="145"/>
      <c r="L788" s="49"/>
      <c r="M788" s="146"/>
      <c r="N788" s="146"/>
      <c r="O788" s="239"/>
      <c r="P788" s="25"/>
    </row>
    <row r="789" spans="1:16" ht="31.5" hidden="1">
      <c r="A789" s="507"/>
      <c r="B789" s="507"/>
      <c r="C789" s="135"/>
      <c r="D789" s="14" t="s">
        <v>1460</v>
      </c>
      <c r="E789" s="142"/>
      <c r="F789" s="143"/>
      <c r="G789" s="142"/>
      <c r="H789" s="144">
        <f t="shared" si="88"/>
        <v>0</v>
      </c>
      <c r="I789" s="145"/>
      <c r="J789" s="145"/>
      <c r="K789" s="145"/>
      <c r="L789" s="49"/>
      <c r="M789" s="146"/>
      <c r="N789" s="146"/>
      <c r="O789" s="239"/>
      <c r="P789" s="25"/>
    </row>
    <row r="790" spans="1:16" ht="31.5" hidden="1">
      <c r="A790" s="507"/>
      <c r="B790" s="507"/>
      <c r="C790" s="135"/>
      <c r="D790" s="14" t="s">
        <v>1461</v>
      </c>
      <c r="E790" s="142"/>
      <c r="F790" s="143"/>
      <c r="G790" s="142"/>
      <c r="H790" s="144">
        <f t="shared" si="88"/>
        <v>0</v>
      </c>
      <c r="I790" s="145"/>
      <c r="J790" s="145"/>
      <c r="K790" s="145"/>
      <c r="L790" s="49"/>
      <c r="M790" s="146"/>
      <c r="N790" s="146"/>
      <c r="O790" s="239"/>
      <c r="P790" s="25"/>
    </row>
    <row r="791" spans="1:16" ht="31.5" hidden="1">
      <c r="A791" s="507"/>
      <c r="B791" s="507"/>
      <c r="C791" s="135"/>
      <c r="D791" s="13" t="s">
        <v>656</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256</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257</v>
      </c>
      <c r="D816" s="276" t="s">
        <v>258</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259</v>
      </c>
      <c r="D817" s="276" t="s">
        <v>831</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260</v>
      </c>
      <c r="D818" s="276" t="s">
        <v>261</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844</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6"/>
      <c r="C820" s="59"/>
      <c r="D820" s="283" t="s">
        <v>262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6"/>
      <c r="C821" s="59"/>
      <c r="D821" s="284" t="s">
        <v>263</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6"/>
      <c r="C822" s="266" t="s">
        <v>260</v>
      </c>
      <c r="D822" s="285" t="s">
        <v>264</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6"/>
      <c r="C823" s="287"/>
      <c r="D823" s="279" t="s">
        <v>265</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266</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267</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260</v>
      </c>
      <c r="D826" s="285" t="s">
        <v>264</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9"/>
      <c r="B827" s="497"/>
      <c r="C827" s="82"/>
      <c r="D827" s="279" t="s">
        <v>453</v>
      </c>
      <c r="E827" s="142"/>
      <c r="F827" s="143"/>
      <c r="G827" s="142"/>
      <c r="H827" s="201">
        <f t="shared" si="89"/>
        <v>0</v>
      </c>
      <c r="I827" s="201"/>
      <c r="J827" s="145"/>
      <c r="K827" s="145"/>
      <c r="L827" s="145"/>
      <c r="M827" s="182"/>
      <c r="N827" s="182"/>
      <c r="O827" s="182"/>
      <c r="P827" s="25"/>
      <c r="Q827" s="29"/>
    </row>
    <row r="828" spans="1:17" s="30" customFormat="1" ht="15.75" hidden="1">
      <c r="A828" s="495">
        <v>210110</v>
      </c>
      <c r="B828" s="515" t="s">
        <v>268</v>
      </c>
      <c r="C828" s="195"/>
      <c r="D828" s="216" t="s">
        <v>1053</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5"/>
      <c r="B829" s="515"/>
      <c r="C829" s="135"/>
      <c r="D829" s="217" t="s">
        <v>269</v>
      </c>
      <c r="E829" s="292"/>
      <c r="F829" s="143"/>
      <c r="G829" s="292"/>
      <c r="H829" s="144">
        <f t="shared" si="89"/>
        <v>0</v>
      </c>
      <c r="I829" s="293"/>
      <c r="J829" s="293"/>
      <c r="K829" s="293"/>
      <c r="L829" s="293"/>
      <c r="M829" s="294"/>
      <c r="N829" s="294"/>
      <c r="O829" s="294"/>
      <c r="P829" s="25"/>
      <c r="Q829" s="29"/>
    </row>
    <row r="830" spans="1:17" s="30" customFormat="1" ht="31.5" hidden="1">
      <c r="A830" s="495"/>
      <c r="B830" s="515"/>
      <c r="C830" s="266" t="s">
        <v>270</v>
      </c>
      <c r="D830" s="269" t="s">
        <v>1424</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786</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1447</v>
      </c>
      <c r="B833" s="537" t="s">
        <v>1055</v>
      </c>
      <c r="C833" s="195"/>
      <c r="D833" s="136" t="s">
        <v>1053</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1425</v>
      </c>
      <c r="D834" s="141" t="s">
        <v>1426</v>
      </c>
      <c r="E834" s="142"/>
      <c r="F834" s="143"/>
      <c r="G834" s="142"/>
      <c r="H834" s="144">
        <f t="shared" si="91"/>
        <v>0</v>
      </c>
      <c r="I834" s="145"/>
      <c r="J834" s="145"/>
      <c r="K834" s="145"/>
      <c r="L834" s="145"/>
      <c r="M834" s="146"/>
      <c r="N834" s="146"/>
      <c r="O834" s="239"/>
      <c r="P834" s="25" t="s">
        <v>1427</v>
      </c>
      <c r="Q834" s="22"/>
    </row>
    <row r="835" spans="1:17" s="45" customFormat="1" ht="15.75" hidden="1">
      <c r="A835" s="511"/>
      <c r="B835" s="507"/>
      <c r="C835" s="135" t="s">
        <v>1428</v>
      </c>
      <c r="D835" s="141" t="s">
        <v>1429</v>
      </c>
      <c r="E835" s="142"/>
      <c r="F835" s="143"/>
      <c r="G835" s="142"/>
      <c r="H835" s="144">
        <f t="shared" si="91"/>
        <v>0</v>
      </c>
      <c r="I835" s="145"/>
      <c r="J835" s="145"/>
      <c r="K835" s="145"/>
      <c r="L835" s="145"/>
      <c r="M835" s="146"/>
      <c r="N835" s="146"/>
      <c r="O835" s="239"/>
      <c r="P835" s="25" t="s">
        <v>1427</v>
      </c>
      <c r="Q835" s="22"/>
    </row>
    <row r="836" spans="1:17" s="45" customFormat="1" ht="31.5" hidden="1">
      <c r="A836" s="511"/>
      <c r="B836" s="507"/>
      <c r="C836" s="135" t="s">
        <v>1430</v>
      </c>
      <c r="D836" s="141" t="s">
        <v>1431</v>
      </c>
      <c r="E836" s="142"/>
      <c r="F836" s="143"/>
      <c r="G836" s="142"/>
      <c r="H836" s="144">
        <f t="shared" si="91"/>
        <v>0</v>
      </c>
      <c r="I836" s="145"/>
      <c r="J836" s="145"/>
      <c r="K836" s="145"/>
      <c r="L836" s="145"/>
      <c r="M836" s="146"/>
      <c r="N836" s="146"/>
      <c r="O836" s="239"/>
      <c r="P836" s="25" t="s">
        <v>1427</v>
      </c>
      <c r="Q836" s="22"/>
    </row>
    <row r="837" spans="1:17" s="45" customFormat="1" ht="31.5">
      <c r="A837" s="498"/>
      <c r="B837" s="498"/>
      <c r="C837" s="135" t="s">
        <v>1088</v>
      </c>
      <c r="D837" s="141" t="s">
        <v>620</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7"/>
      <c r="B838" s="497"/>
      <c r="C838" s="135" t="s">
        <v>61</v>
      </c>
      <c r="D838" s="141" t="s">
        <v>62</v>
      </c>
      <c r="E838" s="142"/>
      <c r="F838" s="143"/>
      <c r="G838" s="142"/>
      <c r="H838" s="144">
        <f t="shared" si="91"/>
        <v>0</v>
      </c>
      <c r="I838" s="301">
        <f>73.9-73.9</f>
        <v>0</v>
      </c>
      <c r="J838" s="145"/>
      <c r="K838" s="145"/>
      <c r="L838" s="145"/>
      <c r="M838" s="146"/>
      <c r="N838" s="146"/>
      <c r="O838" s="239"/>
      <c r="P838" s="25"/>
      <c r="Q838" s="22"/>
    </row>
    <row r="839" spans="1:63" s="28" customFormat="1" ht="15.75">
      <c r="A839" s="510" t="s">
        <v>1279</v>
      </c>
      <c r="B839" s="537" t="s">
        <v>1280</v>
      </c>
      <c r="C839" s="195"/>
      <c r="D839" s="136" t="s">
        <v>60</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1432</v>
      </c>
      <c r="D840" s="141" t="s">
        <v>1433</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1281</v>
      </c>
      <c r="B841" s="515" t="s">
        <v>1102</v>
      </c>
      <c r="C841" s="195"/>
      <c r="D841" s="136" t="s">
        <v>1053</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1434</v>
      </c>
      <c r="D842" s="14" t="s">
        <v>299</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300</v>
      </c>
      <c r="D843" s="14" t="s">
        <v>301</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302</v>
      </c>
      <c r="D844" s="14" t="s">
        <v>1063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982</v>
      </c>
      <c r="D845" s="14" t="s">
        <v>983</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984</v>
      </c>
      <c r="D846" s="14" t="s">
        <v>985</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1274</v>
      </c>
      <c r="B847" s="515" t="s">
        <v>244</v>
      </c>
      <c r="C847" s="195"/>
      <c r="D847" s="136" t="s">
        <v>1053</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986</v>
      </c>
      <c r="D848" s="141" t="s">
        <v>564</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20</v>
      </c>
      <c r="B849" s="537" t="s">
        <v>1251</v>
      </c>
      <c r="C849" s="195"/>
      <c r="D849" s="136" t="s">
        <v>1053</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565</v>
      </c>
      <c r="D850" s="141" t="s">
        <v>478</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58</v>
      </c>
      <c r="E851" s="142"/>
      <c r="F851" s="143"/>
      <c r="G851" s="142"/>
      <c r="H851" s="144">
        <f t="shared" si="91"/>
        <v>0</v>
      </c>
      <c r="I851" s="145"/>
      <c r="J851" s="145"/>
      <c r="K851" s="145"/>
      <c r="L851" s="145"/>
      <c r="M851" s="146"/>
      <c r="N851" s="146"/>
      <c r="O851" s="239"/>
      <c r="P851" s="25"/>
    </row>
    <row r="852" spans="1:17" s="30" customFormat="1" ht="15.75">
      <c r="A852" s="537">
        <v>100203</v>
      </c>
      <c r="B852" s="537" t="s">
        <v>766</v>
      </c>
      <c r="C852" s="195"/>
      <c r="D852" s="136" t="s">
        <v>1053</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479</v>
      </c>
      <c r="D853" s="83" t="s">
        <v>850</v>
      </c>
      <c r="E853" s="142"/>
      <c r="F853" s="143"/>
      <c r="G853" s="142"/>
      <c r="H853" s="144">
        <f t="shared" si="91"/>
        <v>0</v>
      </c>
      <c r="I853" s="145"/>
      <c r="J853" s="145"/>
      <c r="K853" s="145"/>
      <c r="L853" s="84"/>
      <c r="M853" s="146"/>
      <c r="N853" s="146"/>
      <c r="O853" s="239"/>
      <c r="P853" s="25"/>
    </row>
    <row r="854" spans="1:16" ht="31.5" hidden="1">
      <c r="A854" s="507"/>
      <c r="B854" s="507"/>
      <c r="C854" s="135" t="s">
        <v>480</v>
      </c>
      <c r="D854" s="83" t="s">
        <v>879</v>
      </c>
      <c r="E854" s="142"/>
      <c r="F854" s="143"/>
      <c r="G854" s="142"/>
      <c r="H854" s="144">
        <f t="shared" si="91"/>
        <v>0</v>
      </c>
      <c r="I854" s="145"/>
      <c r="J854" s="145"/>
      <c r="K854" s="145"/>
      <c r="L854" s="84"/>
      <c r="M854" s="146"/>
      <c r="N854" s="146"/>
      <c r="O854" s="239"/>
      <c r="P854" s="25"/>
    </row>
    <row r="855" spans="1:16" ht="31.5" customHeight="1" hidden="1">
      <c r="A855" s="507"/>
      <c r="B855" s="507"/>
      <c r="C855" s="135" t="s">
        <v>880</v>
      </c>
      <c r="D855" s="83" t="s">
        <v>881</v>
      </c>
      <c r="E855" s="142"/>
      <c r="F855" s="143"/>
      <c r="G855" s="142"/>
      <c r="H855" s="144">
        <f t="shared" si="91"/>
        <v>0</v>
      </c>
      <c r="I855" s="145"/>
      <c r="J855" s="145"/>
      <c r="K855" s="145"/>
      <c r="L855" s="84"/>
      <c r="M855" s="146"/>
      <c r="N855" s="146"/>
      <c r="O855" s="239"/>
      <c r="P855" s="25"/>
    </row>
    <row r="856" spans="1:16" ht="15.75" customHeight="1" hidden="1">
      <c r="A856" s="507"/>
      <c r="B856" s="507"/>
      <c r="C856" s="135" t="s">
        <v>882</v>
      </c>
      <c r="D856" s="141" t="s">
        <v>883</v>
      </c>
      <c r="E856" s="142"/>
      <c r="F856" s="143"/>
      <c r="G856" s="142"/>
      <c r="H856" s="144">
        <f t="shared" si="91"/>
        <v>0</v>
      </c>
      <c r="I856" s="145"/>
      <c r="J856" s="145"/>
      <c r="K856" s="145"/>
      <c r="L856" s="145"/>
      <c r="M856" s="146"/>
      <c r="N856" s="146"/>
      <c r="O856" s="239"/>
      <c r="P856" s="25"/>
    </row>
    <row r="857" spans="1:16" ht="31.5" customHeight="1" hidden="1">
      <c r="A857" s="507"/>
      <c r="B857" s="507"/>
      <c r="C857" s="135" t="s">
        <v>884</v>
      </c>
      <c r="D857" s="14" t="s">
        <v>885</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886</v>
      </c>
      <c r="D858" s="14" t="s">
        <v>887</v>
      </c>
      <c r="E858" s="142"/>
      <c r="F858" s="143" t="e">
        <f>100%-((E858-G858)/E858)</f>
        <v>#DIV/0!</v>
      </c>
      <c r="G858" s="142"/>
      <c r="H858" s="144">
        <f t="shared" si="91"/>
        <v>0</v>
      </c>
      <c r="I858" s="145"/>
      <c r="J858" s="145"/>
      <c r="K858" s="145"/>
      <c r="L858" s="85"/>
      <c r="M858" s="146"/>
      <c r="N858" s="146"/>
      <c r="O858" s="239"/>
      <c r="P858" s="25"/>
    </row>
    <row r="859" spans="1:16" ht="31.5" hidden="1">
      <c r="A859" s="498"/>
      <c r="B859" s="498"/>
      <c r="C859" s="135" t="s">
        <v>888</v>
      </c>
      <c r="D859" s="14" t="s">
        <v>889</v>
      </c>
      <c r="E859" s="142">
        <v>685</v>
      </c>
      <c r="F859" s="143">
        <v>1</v>
      </c>
      <c r="G859" s="142">
        <v>685</v>
      </c>
      <c r="H859" s="144">
        <f t="shared" si="91"/>
        <v>0</v>
      </c>
      <c r="I859" s="145"/>
      <c r="J859" s="145"/>
      <c r="K859" s="145"/>
      <c r="L859" s="85"/>
      <c r="M859" s="146"/>
      <c r="N859" s="146"/>
      <c r="O859" s="239"/>
      <c r="P859" s="25"/>
    </row>
    <row r="860" spans="1:16" ht="18.75" customHeight="1" hidden="1">
      <c r="A860" s="498"/>
      <c r="B860" s="498"/>
      <c r="C860" s="135"/>
      <c r="D860" s="14" t="s">
        <v>890</v>
      </c>
      <c r="E860" s="142"/>
      <c r="F860" s="143"/>
      <c r="G860" s="142"/>
      <c r="H860" s="144">
        <f t="shared" si="91"/>
        <v>0</v>
      </c>
      <c r="I860" s="145"/>
      <c r="J860" s="145"/>
      <c r="K860" s="145"/>
      <c r="L860" s="85"/>
      <c r="M860" s="146"/>
      <c r="N860" s="146"/>
      <c r="O860" s="239"/>
      <c r="P860" s="25"/>
    </row>
    <row r="861" spans="1:16" ht="47.25">
      <c r="A861" s="498"/>
      <c r="B861" s="498"/>
      <c r="C861" s="135"/>
      <c r="D861" s="14" t="s">
        <v>502</v>
      </c>
      <c r="E861" s="142">
        <v>990</v>
      </c>
      <c r="F861" s="143">
        <v>1</v>
      </c>
      <c r="G861" s="142">
        <v>900</v>
      </c>
      <c r="H861" s="144">
        <f t="shared" si="91"/>
        <v>14071.6</v>
      </c>
      <c r="I861" s="145"/>
      <c r="J861" s="145"/>
      <c r="K861" s="145"/>
      <c r="L861" s="85">
        <v>14071.6</v>
      </c>
      <c r="M861" s="146"/>
      <c r="N861" s="146"/>
      <c r="O861" s="239"/>
      <c r="P861" s="25"/>
    </row>
    <row r="862" spans="1:16" ht="15.75" customHeight="1" hidden="1">
      <c r="A862" s="498"/>
      <c r="B862" s="498"/>
      <c r="C862" s="135"/>
      <c r="D862" s="14"/>
      <c r="E862" s="142"/>
      <c r="F862" s="143"/>
      <c r="G862" s="142"/>
      <c r="H862" s="144">
        <f t="shared" si="91"/>
        <v>0</v>
      </c>
      <c r="I862" s="145"/>
      <c r="J862" s="145"/>
      <c r="K862" s="145"/>
      <c r="L862" s="85"/>
      <c r="M862" s="146"/>
      <c r="N862" s="146"/>
      <c r="O862" s="239"/>
      <c r="P862" s="25"/>
    </row>
    <row r="863" spans="1:16" ht="15.75" customHeight="1" hidden="1">
      <c r="A863" s="498"/>
      <c r="B863" s="498"/>
      <c r="C863" s="135"/>
      <c r="D863" s="14"/>
      <c r="E863" s="142"/>
      <c r="F863" s="143"/>
      <c r="G863" s="142"/>
      <c r="H863" s="144">
        <f t="shared" si="91"/>
        <v>0</v>
      </c>
      <c r="I863" s="145"/>
      <c r="J863" s="145"/>
      <c r="K863" s="145"/>
      <c r="L863" s="85"/>
      <c r="M863" s="146"/>
      <c r="N863" s="146"/>
      <c r="O863" s="239"/>
      <c r="P863" s="25"/>
    </row>
    <row r="864" spans="1:16" ht="15.75" hidden="1">
      <c r="A864" s="497"/>
      <c r="B864" s="497"/>
      <c r="C864" s="135"/>
      <c r="D864" s="14" t="s">
        <v>503</v>
      </c>
      <c r="E864" s="142"/>
      <c r="F864" s="143"/>
      <c r="G864" s="142"/>
      <c r="H864" s="144">
        <f t="shared" si="91"/>
        <v>0</v>
      </c>
      <c r="I864" s="145"/>
      <c r="J864" s="145"/>
      <c r="K864" s="145"/>
      <c r="L864" s="85"/>
      <c r="M864" s="146"/>
      <c r="N864" s="146"/>
      <c r="O864" s="239"/>
      <c r="P864" s="25"/>
    </row>
    <row r="865" spans="1:17" s="30" customFormat="1" ht="15.75" hidden="1">
      <c r="A865" s="537">
        <v>110204</v>
      </c>
      <c r="B865" s="537" t="s">
        <v>1009</v>
      </c>
      <c r="C865" s="195"/>
      <c r="D865" s="71" t="s">
        <v>1053</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504</v>
      </c>
      <c r="D866" s="14" t="s">
        <v>505</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1010</v>
      </c>
      <c r="C867" s="195"/>
      <c r="D867" s="71" t="s">
        <v>60</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506</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1378</v>
      </c>
      <c r="C869" s="195"/>
      <c r="D869" s="71" t="s">
        <v>1053</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164</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165</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1380</v>
      </c>
      <c r="C872" s="195"/>
      <c r="D872" s="216" t="s">
        <v>1053</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166</v>
      </c>
      <c r="D873" s="141" t="s">
        <v>567</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568</v>
      </c>
      <c r="D874" s="141" t="s">
        <v>597</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506</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598</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599</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600</v>
      </c>
      <c r="D878" s="141" t="s">
        <v>601</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602</v>
      </c>
      <c r="D879" s="141" t="s">
        <v>603</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235</v>
      </c>
      <c r="E880" s="292"/>
      <c r="F880" s="143"/>
      <c r="G880" s="292"/>
      <c r="H880" s="307">
        <f t="shared" si="98"/>
        <v>0</v>
      </c>
      <c r="I880" s="308"/>
      <c r="J880" s="308"/>
      <c r="K880" s="308"/>
      <c r="L880" s="308"/>
      <c r="M880" s="309"/>
      <c r="N880" s="309"/>
      <c r="O880" s="147"/>
      <c r="P880" s="25"/>
    </row>
    <row r="881" spans="1:16" ht="47.25">
      <c r="A881" s="508"/>
      <c r="B881" s="508"/>
      <c r="C881" s="306" t="s">
        <v>236</v>
      </c>
      <c r="D881" s="217" t="s">
        <v>724</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725</v>
      </c>
      <c r="D882" s="13" t="s">
        <v>726</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727</v>
      </c>
      <c r="D883" s="311" t="s">
        <v>728</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729</v>
      </c>
      <c r="D884" s="311" t="s">
        <v>730</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1148</v>
      </c>
      <c r="D885" s="311" t="s">
        <v>1149</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1150</v>
      </c>
      <c r="D886" s="311" t="s">
        <v>1580</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1581</v>
      </c>
      <c r="D887" s="311" t="s">
        <v>748</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749</v>
      </c>
      <c r="D888" s="311" t="s">
        <v>1533</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1534</v>
      </c>
      <c r="D889" s="311" t="s">
        <v>1535</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1536</v>
      </c>
      <c r="D890" s="311" t="s">
        <v>1537</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1538</v>
      </c>
      <c r="D891" s="311" t="s">
        <v>1539</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1540</v>
      </c>
      <c r="D892" s="311" t="s">
        <v>1541</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1542</v>
      </c>
      <c r="D893" s="14" t="s">
        <v>1543</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1544</v>
      </c>
      <c r="D894" s="14" t="s">
        <v>1545</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1546</v>
      </c>
      <c r="D895" s="14" t="s">
        <v>1547</v>
      </c>
      <c r="E895" s="292"/>
      <c r="F895" s="143"/>
      <c r="G895" s="292"/>
      <c r="H895" s="307">
        <f t="shared" si="98"/>
        <v>0</v>
      </c>
      <c r="I895" s="308"/>
      <c r="J895" s="308"/>
      <c r="K895" s="308"/>
      <c r="L895" s="85"/>
      <c r="M895" s="309"/>
      <c r="N895" s="309"/>
      <c r="O895" s="309"/>
      <c r="P895" s="25"/>
    </row>
    <row r="896" spans="1:16" ht="31.5">
      <c r="A896" s="508"/>
      <c r="B896" s="508"/>
      <c r="C896" s="504" t="s">
        <v>1548</v>
      </c>
      <c r="D896" s="14" t="s">
        <v>289</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5"/>
      <c r="D897" s="86" t="s">
        <v>290</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5"/>
      <c r="D898" s="86" t="s">
        <v>1034</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6"/>
      <c r="D899" s="86" t="s">
        <v>1035</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1036</v>
      </c>
      <c r="D900" s="14" t="s">
        <v>1481</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1482</v>
      </c>
      <c r="D901" s="14" t="s">
        <v>1483</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1484</v>
      </c>
      <c r="D902" s="14" t="s">
        <v>1485</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1499</v>
      </c>
      <c r="D903" s="14" t="s">
        <v>303</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304</v>
      </c>
      <c r="D904" s="14" t="s">
        <v>305</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306</v>
      </c>
      <c r="D905" s="14" t="s">
        <v>307</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308</v>
      </c>
      <c r="D906" s="14" t="s">
        <v>309</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310</v>
      </c>
      <c r="D907" s="14" t="s">
        <v>311</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312</v>
      </c>
      <c r="D908" s="14" t="s">
        <v>313</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314</v>
      </c>
      <c r="D909" s="14" t="s">
        <v>315</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316</v>
      </c>
      <c r="D910" s="88" t="s">
        <v>317</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318</v>
      </c>
      <c r="E911" s="292"/>
      <c r="F911" s="143"/>
      <c r="G911" s="292"/>
      <c r="H911" s="307">
        <f t="shared" si="103"/>
        <v>0</v>
      </c>
      <c r="I911" s="308"/>
      <c r="J911" s="308"/>
      <c r="K911" s="308"/>
      <c r="L911" s="89"/>
      <c r="M911" s="309"/>
      <c r="N911" s="309"/>
      <c r="O911" s="309"/>
      <c r="P911" s="25"/>
    </row>
    <row r="912" spans="1:16" ht="47.25" hidden="1">
      <c r="A912" s="508"/>
      <c r="B912" s="508"/>
      <c r="C912" s="266"/>
      <c r="D912" s="88" t="s">
        <v>563</v>
      </c>
      <c r="E912" s="292"/>
      <c r="F912" s="143"/>
      <c r="G912" s="292"/>
      <c r="H912" s="307">
        <f t="shared" si="103"/>
        <v>0</v>
      </c>
      <c r="I912" s="308"/>
      <c r="J912" s="308"/>
      <c r="K912" s="308"/>
      <c r="L912" s="89"/>
      <c r="M912" s="309"/>
      <c r="N912" s="309"/>
      <c r="O912" s="309"/>
      <c r="P912" s="25"/>
    </row>
    <row r="913" spans="1:16" ht="31.5" hidden="1">
      <c r="A913" s="508"/>
      <c r="B913" s="508"/>
      <c r="C913" s="266"/>
      <c r="D913" s="88" t="s">
        <v>1543</v>
      </c>
      <c r="E913" s="292"/>
      <c r="F913" s="143"/>
      <c r="G913" s="292"/>
      <c r="H913" s="307">
        <f t="shared" si="103"/>
        <v>0</v>
      </c>
      <c r="I913" s="308"/>
      <c r="J913" s="308"/>
      <c r="K913" s="308"/>
      <c r="L913" s="89"/>
      <c r="M913" s="309"/>
      <c r="N913" s="309"/>
      <c r="O913" s="309"/>
      <c r="P913" s="25"/>
    </row>
    <row r="914" spans="1:16" ht="31.5" hidden="1">
      <c r="A914" s="508"/>
      <c r="B914" s="508"/>
      <c r="C914" s="266"/>
      <c r="D914" s="88" t="s">
        <v>154</v>
      </c>
      <c r="E914" s="292"/>
      <c r="F914" s="143"/>
      <c r="G914" s="292"/>
      <c r="H914" s="307">
        <f t="shared" si="103"/>
        <v>0</v>
      </c>
      <c r="I914" s="308"/>
      <c r="J914" s="308"/>
      <c r="K914" s="308"/>
      <c r="L914" s="89"/>
      <c r="M914" s="309"/>
      <c r="N914" s="309"/>
      <c r="O914" s="309"/>
      <c r="P914" s="25"/>
    </row>
    <row r="915" spans="1:16" ht="31.5" hidden="1">
      <c r="A915" s="508"/>
      <c r="B915" s="508"/>
      <c r="C915" s="266" t="s">
        <v>155</v>
      </c>
      <c r="D915" s="88" t="s">
        <v>1327</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1328</v>
      </c>
      <c r="D916" s="14" t="s">
        <v>1329</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1330</v>
      </c>
      <c r="D917" s="14" t="s">
        <v>946</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947</v>
      </c>
      <c r="D918" s="14" t="s">
        <v>965</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966</v>
      </c>
      <c r="D919" s="14" t="s">
        <v>251</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252</v>
      </c>
      <c r="D920" s="14" t="s">
        <v>253</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254</v>
      </c>
      <c r="D921" s="14" t="s">
        <v>325</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326</v>
      </c>
      <c r="D922" s="14" t="s">
        <v>1435</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1436</v>
      </c>
      <c r="D924" s="14" t="s">
        <v>1437</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1438</v>
      </c>
      <c r="D925" s="14" t="s">
        <v>1439</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1440</v>
      </c>
      <c r="D926" s="14" t="s">
        <v>1441</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1442</v>
      </c>
      <c r="D927" s="14" t="s">
        <v>1443</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1444</v>
      </c>
      <c r="D928" s="14" t="s">
        <v>1032</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1033</v>
      </c>
      <c r="D929" s="14" t="s">
        <v>1500</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1501</v>
      </c>
      <c r="D930" s="14" t="s">
        <v>1502</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1503</v>
      </c>
      <c r="D931" s="14" t="s">
        <v>1504</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1505</v>
      </c>
      <c r="D932" s="14" t="s">
        <v>338</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339</v>
      </c>
      <c r="D933" s="14" t="s">
        <v>340</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341</v>
      </c>
      <c r="D935" s="14" t="s">
        <v>342</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436</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437</v>
      </c>
      <c r="D937" s="14" t="s">
        <v>438</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77</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1</v>
      </c>
      <c r="E939" s="292"/>
      <c r="F939" s="143"/>
      <c r="G939" s="292"/>
      <c r="H939" s="307">
        <f t="shared" si="107"/>
        <v>0</v>
      </c>
      <c r="I939" s="308"/>
      <c r="J939" s="308"/>
      <c r="K939" s="308"/>
      <c r="L939" s="318"/>
      <c r="M939" s="309"/>
      <c r="N939" s="309"/>
      <c r="O939" s="309"/>
      <c r="P939" s="25"/>
    </row>
    <row r="940" spans="1:16" ht="31.5">
      <c r="A940" s="508"/>
      <c r="B940" s="508"/>
      <c r="C940" s="306"/>
      <c r="D940" s="14" t="s">
        <v>78</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814</v>
      </c>
      <c r="E941" s="292"/>
      <c r="F941" s="143"/>
      <c r="G941" s="292"/>
      <c r="H941" s="307">
        <f t="shared" si="107"/>
        <v>0</v>
      </c>
      <c r="I941" s="308"/>
      <c r="J941" s="308"/>
      <c r="K941" s="308"/>
      <c r="L941" s="318"/>
      <c r="M941" s="309"/>
      <c r="N941" s="309"/>
      <c r="O941" s="309"/>
      <c r="P941" s="25"/>
    </row>
    <row r="942" spans="1:17" s="40" customFormat="1" ht="47.25" hidden="1">
      <c r="A942" s="503"/>
      <c r="B942" s="503"/>
      <c r="C942" s="306"/>
      <c r="D942" s="14" t="s">
        <v>863</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1385</v>
      </c>
      <c r="C943" s="267"/>
      <c r="D943" s="71" t="s">
        <v>1053</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864</v>
      </c>
      <c r="D944" s="14" t="s">
        <v>872</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873</v>
      </c>
      <c r="D945" s="14" t="s">
        <v>874</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875</v>
      </c>
      <c r="D946" s="14" t="s">
        <v>870</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545</v>
      </c>
      <c r="C947" s="270"/>
      <c r="D947" s="71" t="s">
        <v>1053</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1582</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1641</v>
      </c>
      <c r="C949" s="321"/>
      <c r="D949" s="71" t="s">
        <v>1053</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1642</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1239</v>
      </c>
      <c r="C951" s="323"/>
      <c r="D951" s="216" t="s">
        <v>1053</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871</v>
      </c>
      <c r="D952" s="324" t="s">
        <v>100</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101</v>
      </c>
      <c r="D953" s="324" t="s">
        <v>1260</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1261</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481</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482</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483</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484</v>
      </c>
      <c r="D958" s="14" t="s">
        <v>485</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486</v>
      </c>
      <c r="D959" s="14" t="s">
        <v>1209</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1210</v>
      </c>
      <c r="D960" s="14" t="s">
        <v>1211</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1212</v>
      </c>
      <c r="D961" s="14" t="s">
        <v>1213</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1214</v>
      </c>
      <c r="D962" s="83" t="s">
        <v>1215</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494</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1216</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343</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1062</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1390</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1391</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995</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996</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1448</v>
      </c>
      <c r="E971" s="292"/>
      <c r="F971" s="143"/>
      <c r="G971" s="292"/>
      <c r="H971" s="307">
        <f t="shared" si="112"/>
        <v>0</v>
      </c>
      <c r="I971" s="308"/>
      <c r="J971" s="308"/>
      <c r="K971" s="308"/>
      <c r="L971" s="318"/>
      <c r="M971" s="309"/>
      <c r="N971" s="309"/>
      <c r="O971" s="309"/>
      <c r="P971" s="25"/>
    </row>
    <row r="972" spans="1:16" ht="15.75" hidden="1">
      <c r="A972" s="508"/>
      <c r="B972" s="507"/>
      <c r="C972" s="325"/>
      <c r="D972" s="83" t="s">
        <v>349</v>
      </c>
      <c r="E972" s="292"/>
      <c r="F972" s="143"/>
      <c r="G972" s="292"/>
      <c r="H972" s="307">
        <f t="shared" si="112"/>
        <v>0</v>
      </c>
      <c r="I972" s="308"/>
      <c r="J972" s="308"/>
      <c r="K972" s="308"/>
      <c r="L972" s="318"/>
      <c r="M972" s="309"/>
      <c r="N972" s="309"/>
      <c r="O972" s="309"/>
      <c r="P972" s="25"/>
    </row>
    <row r="973" spans="1:16" ht="31.5" hidden="1">
      <c r="A973" s="508"/>
      <c r="B973" s="507"/>
      <c r="C973" s="325"/>
      <c r="D973" s="83" t="s">
        <v>350</v>
      </c>
      <c r="E973" s="292"/>
      <c r="F973" s="143"/>
      <c r="G973" s="292"/>
      <c r="H973" s="307">
        <f t="shared" si="112"/>
        <v>0</v>
      </c>
      <c r="I973" s="308"/>
      <c r="J973" s="308"/>
      <c r="K973" s="308"/>
      <c r="L973" s="318"/>
      <c r="M973" s="309"/>
      <c r="N973" s="309"/>
      <c r="O973" s="309"/>
      <c r="P973" s="25"/>
    </row>
    <row r="974" spans="1:16" ht="31.5" hidden="1">
      <c r="A974" s="508"/>
      <c r="B974" s="507"/>
      <c r="C974" s="325"/>
      <c r="D974" s="83" t="s">
        <v>340</v>
      </c>
      <c r="E974" s="292"/>
      <c r="F974" s="143"/>
      <c r="G974" s="292"/>
      <c r="H974" s="307">
        <f t="shared" si="112"/>
        <v>0</v>
      </c>
      <c r="I974" s="308"/>
      <c r="J974" s="308"/>
      <c r="K974" s="308"/>
      <c r="L974" s="318"/>
      <c r="M974" s="309"/>
      <c r="N974" s="309"/>
      <c r="O974" s="309"/>
      <c r="P974" s="25"/>
    </row>
    <row r="975" spans="1:16" ht="15.75" hidden="1">
      <c r="A975" s="536"/>
      <c r="B975" s="538"/>
      <c r="C975" s="325"/>
      <c r="D975" s="83" t="s">
        <v>351</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1366</v>
      </c>
      <c r="C977" s="306"/>
      <c r="D977" s="14" t="s">
        <v>1130</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578</v>
      </c>
      <c r="C978" s="306"/>
      <c r="D978" s="14" t="s">
        <v>1604</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220</v>
      </c>
      <c r="C979" s="195"/>
      <c r="D979" s="216" t="s">
        <v>1053</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1205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1206</v>
      </c>
      <c r="D981" s="240" t="s">
        <v>1207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1208</v>
      </c>
      <c r="D982" s="354" t="s">
        <v>833</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834</v>
      </c>
      <c r="D983" s="75" t="s">
        <v>835</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836</v>
      </c>
      <c r="D984" s="75" t="s">
        <v>128</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129</v>
      </c>
      <c r="D985" s="75" t="s">
        <v>130</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131</v>
      </c>
      <c r="D986" s="75" t="s">
        <v>132</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417</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418</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419</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420</v>
      </c>
      <c r="D990" s="217" t="s">
        <v>421</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422</v>
      </c>
      <c r="E991" s="142"/>
      <c r="F991" s="143"/>
      <c r="G991" s="142"/>
      <c r="H991" s="307">
        <f t="shared" si="116"/>
        <v>0</v>
      </c>
      <c r="I991" s="145"/>
      <c r="J991" s="145"/>
      <c r="K991" s="145"/>
      <c r="L991" s="145"/>
      <c r="M991" s="182"/>
      <c r="N991" s="146"/>
      <c r="O991" s="147"/>
      <c r="P991" s="25"/>
      <c r="Q991" s="22"/>
    </row>
    <row r="992" spans="1:16" ht="31.5">
      <c r="A992" s="508"/>
      <c r="B992" s="508"/>
      <c r="C992" s="218" t="s">
        <v>423</v>
      </c>
      <c r="D992" s="240" t="s">
        <v>424</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425</v>
      </c>
      <c r="D993" s="240" t="s">
        <v>426</v>
      </c>
      <c r="E993" s="142"/>
      <c r="F993" s="143"/>
      <c r="G993" s="142"/>
      <c r="H993" s="307">
        <f t="shared" si="116"/>
        <v>0</v>
      </c>
      <c r="I993" s="145"/>
      <c r="J993" s="145"/>
      <c r="K993" s="145"/>
      <c r="L993" s="145"/>
      <c r="M993" s="182"/>
      <c r="N993" s="146"/>
      <c r="O993" s="147"/>
      <c r="P993" s="25"/>
    </row>
    <row r="994" spans="1:16" ht="47.25" hidden="1">
      <c r="A994" s="508"/>
      <c r="B994" s="508"/>
      <c r="C994" s="218" t="s">
        <v>47</v>
      </c>
      <c r="D994" s="240" t="s">
        <v>149</v>
      </c>
      <c r="E994" s="142"/>
      <c r="F994" s="143"/>
      <c r="G994" s="142"/>
      <c r="H994" s="307">
        <f t="shared" si="116"/>
        <v>0</v>
      </c>
      <c r="I994" s="145"/>
      <c r="J994" s="145"/>
      <c r="K994" s="145"/>
      <c r="L994" s="145"/>
      <c r="M994" s="182"/>
      <c r="N994" s="146"/>
      <c r="O994" s="147"/>
      <c r="P994" s="25"/>
    </row>
    <row r="995" spans="1:16" ht="31.5" hidden="1">
      <c r="A995" s="508"/>
      <c r="B995" s="508"/>
      <c r="C995" s="218" t="s">
        <v>150</v>
      </c>
      <c r="D995" s="240" t="s">
        <v>151</v>
      </c>
      <c r="E995" s="142"/>
      <c r="F995" s="143"/>
      <c r="G995" s="142"/>
      <c r="H995" s="307">
        <f t="shared" si="116"/>
        <v>0</v>
      </c>
      <c r="I995" s="145"/>
      <c r="J995" s="145"/>
      <c r="K995" s="145"/>
      <c r="L995" s="145"/>
      <c r="M995" s="182"/>
      <c r="N995" s="146"/>
      <c r="O995" s="147"/>
      <c r="P995" s="25"/>
    </row>
    <row r="996" spans="1:16" ht="15.75" hidden="1">
      <c r="A996" s="508"/>
      <c r="B996" s="508"/>
      <c r="C996" s="218" t="s">
        <v>152</v>
      </c>
      <c r="D996" s="240" t="s">
        <v>153</v>
      </c>
      <c r="E996" s="142"/>
      <c r="F996" s="143"/>
      <c r="G996" s="142"/>
      <c r="H996" s="307">
        <f t="shared" si="116"/>
        <v>0</v>
      </c>
      <c r="I996" s="145"/>
      <c r="J996" s="145"/>
      <c r="K996" s="145"/>
      <c r="L996" s="145"/>
      <c r="M996" s="182"/>
      <c r="N996" s="146"/>
      <c r="O996" s="147"/>
      <c r="P996" s="25"/>
    </row>
    <row r="997" spans="1:16" ht="15.75">
      <c r="A997" s="508"/>
      <c r="B997" s="508"/>
      <c r="C997" s="218"/>
      <c r="D997" s="75" t="s">
        <v>1583</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1584</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1357</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202</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2"/>
      <c r="D1001" s="334" t="s">
        <v>203</v>
      </c>
      <c r="E1001" s="292"/>
      <c r="F1001" s="335"/>
      <c r="G1001" s="292"/>
      <c r="H1001" s="307">
        <f t="shared" si="116"/>
        <v>0</v>
      </c>
      <c r="I1001" s="308"/>
      <c r="J1001" s="308"/>
      <c r="K1001" s="308"/>
      <c r="L1001" s="308"/>
      <c r="M1001" s="309"/>
      <c r="N1001" s="309"/>
      <c r="O1001" s="147"/>
      <c r="P1001" s="25"/>
    </row>
    <row r="1002" spans="1:16" ht="15.75" hidden="1">
      <c r="A1002" s="508"/>
      <c r="B1002" s="508"/>
      <c r="C1002" s="333" t="s">
        <v>963</v>
      </c>
      <c r="D1002" s="271" t="s">
        <v>964</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990</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991</v>
      </c>
      <c r="D1004" s="217" t="s">
        <v>992</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993</v>
      </c>
      <c r="D1005" s="271" t="s">
        <v>160</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161</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785</v>
      </c>
      <c r="B1008" s="513" t="s">
        <v>22</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841</v>
      </c>
      <c r="B1009" s="537" t="s">
        <v>1366</v>
      </c>
      <c r="C1009" s="337"/>
      <c r="D1009" s="136" t="s">
        <v>1053</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1643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1163</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546</v>
      </c>
      <c r="B1012" s="166" t="s">
        <v>219</v>
      </c>
      <c r="C1012" s="337"/>
      <c r="D1012" s="141" t="s">
        <v>431</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162</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1447</v>
      </c>
      <c r="B1015" s="537" t="s">
        <v>1055</v>
      </c>
      <c r="C1015" s="195"/>
      <c r="D1015" s="136" t="s">
        <v>1053</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163</v>
      </c>
      <c r="D1016" s="141" t="s">
        <v>905</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906</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907</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908</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909</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910</v>
      </c>
      <c r="D1029" s="141" t="s">
        <v>911</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1088</v>
      </c>
      <c r="D1030" s="141" t="s">
        <v>1089</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545</v>
      </c>
      <c r="C1031" s="195"/>
      <c r="D1031" s="136" t="s">
        <v>1053</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527</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931</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932</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933</v>
      </c>
      <c r="D1035" s="141" t="s">
        <v>934</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21</v>
      </c>
      <c r="B1036" s="537" t="s">
        <v>23</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935</v>
      </c>
      <c r="D1037" s="225" t="s">
        <v>936</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937</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1381</v>
      </c>
      <c r="B1039" s="537" t="s">
        <v>220</v>
      </c>
      <c r="C1039" s="267"/>
      <c r="D1039" s="168" t="s">
        <v>938</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935</v>
      </c>
      <c r="D1040" s="271" t="s">
        <v>939</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785</v>
      </c>
      <c r="B1042" s="513" t="s">
        <v>22</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1447</v>
      </c>
      <c r="B1043" s="515" t="s">
        <v>1055</v>
      </c>
      <c r="C1043" s="195"/>
      <c r="D1043" s="216" t="s">
        <v>1053</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1088</v>
      </c>
      <c r="D1044" s="141" t="s">
        <v>1089</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219</v>
      </c>
      <c r="C1045" s="167" t="s">
        <v>940</v>
      </c>
      <c r="D1045" s="168" t="s">
        <v>117</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118</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867" activePane="bottomRight" state="frozen"/>
      <selection pane="topLeft" activeCell="A3" sqref="A3"/>
      <selection pane="topRight" activeCell="I3" sqref="I3"/>
      <selection pane="bottomLeft" activeCell="A5" sqref="A5"/>
      <selection pane="bottomRight" activeCell="D873" sqref="D873"/>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125" style="398"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573" t="s">
        <v>941</v>
      </c>
      <c r="B1" s="573"/>
      <c r="C1" s="573"/>
      <c r="D1" s="573"/>
      <c r="E1" s="573"/>
      <c r="F1" s="573"/>
      <c r="G1" s="573"/>
      <c r="H1" s="573"/>
      <c r="I1" s="573"/>
      <c r="J1" s="573"/>
      <c r="K1" s="573"/>
      <c r="L1" s="573"/>
      <c r="M1" s="573"/>
    </row>
    <row r="2" spans="1:13" ht="18.75" hidden="1">
      <c r="A2" s="111"/>
      <c r="B2" s="111"/>
      <c r="C2" s="112"/>
      <c r="D2" s="113"/>
      <c r="E2" s="111"/>
      <c r="F2" s="111"/>
      <c r="G2" s="111"/>
      <c r="H2" s="415"/>
      <c r="I2" s="391" t="s">
        <v>1286</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509</v>
      </c>
      <c r="B4" s="588" t="s">
        <v>899</v>
      </c>
      <c r="C4" s="588"/>
      <c r="D4" s="588"/>
      <c r="E4" s="588"/>
      <c r="F4" s="588"/>
      <c r="G4" s="588"/>
      <c r="H4" s="588"/>
      <c r="I4" s="478" t="s">
        <v>900</v>
      </c>
      <c r="J4" s="478"/>
      <c r="K4" s="170"/>
      <c r="L4" s="478"/>
      <c r="M4" s="479"/>
      <c r="N4" s="403" t="s">
        <v>184</v>
      </c>
      <c r="O4" s="404" t="s">
        <v>185</v>
      </c>
      <c r="P4" s="405" t="s">
        <v>186</v>
      </c>
      <c r="Q4" s="405" t="s">
        <v>187</v>
      </c>
      <c r="R4" s="405" t="s">
        <v>188</v>
      </c>
      <c r="S4" s="405" t="s">
        <v>189</v>
      </c>
      <c r="T4" s="405" t="s">
        <v>190</v>
      </c>
      <c r="U4" s="405" t="s">
        <v>191</v>
      </c>
      <c r="V4" s="405" t="s">
        <v>192</v>
      </c>
      <c r="W4" s="405" t="s">
        <v>193</v>
      </c>
      <c r="X4" s="405" t="s">
        <v>194</v>
      </c>
      <c r="Y4" s="405" t="s">
        <v>195</v>
      </c>
      <c r="Z4" s="482" t="s">
        <v>1222</v>
      </c>
    </row>
    <row r="5" spans="1:26" ht="36.75" customHeight="1">
      <c r="A5" s="399">
        <v>31030000</v>
      </c>
      <c r="B5" s="589" t="s">
        <v>552</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f>
        <v>1659405.02</v>
      </c>
    </row>
    <row r="6" spans="1:26" ht="18.75" customHeight="1">
      <c r="A6" s="399">
        <v>33000000</v>
      </c>
      <c r="B6" s="589" t="s">
        <v>553</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f>
        <v>2136780.54</v>
      </c>
    </row>
    <row r="7" spans="1:26" ht="18.75" customHeight="1">
      <c r="A7" s="400">
        <v>18010000</v>
      </c>
      <c r="B7" s="590" t="s">
        <v>181</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f>
        <v>144899.62</v>
      </c>
    </row>
    <row r="8" spans="1:26" ht="18.75" customHeight="1">
      <c r="A8" s="401">
        <v>18050000</v>
      </c>
      <c r="B8" s="590" t="s">
        <v>182</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f>
        <v>40703609.74</v>
      </c>
    </row>
    <row r="9" spans="1:26" ht="18.75" customHeight="1">
      <c r="A9" s="402">
        <v>24170000</v>
      </c>
      <c r="B9" s="589" t="s">
        <v>183</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f>
        <v>976894.41</v>
      </c>
    </row>
    <row r="10" spans="1:61" s="460" customFormat="1" ht="18.75" customHeight="1">
      <c r="A10" s="459"/>
      <c r="B10" s="601" t="s">
        <v>901</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45621589.33</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903</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f>
        <v>55388.9</v>
      </c>
    </row>
    <row r="12" spans="1:61" s="460" customFormat="1" ht="18.75" customHeight="1">
      <c r="A12" s="459"/>
      <c r="B12" s="601" t="s">
        <v>902</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45676978.23</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4" t="s">
        <v>904</v>
      </c>
      <c r="C13" s="584"/>
      <c r="D13" s="584"/>
      <c r="E13" s="584"/>
      <c r="F13" s="584"/>
      <c r="G13" s="584"/>
      <c r="H13" s="58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5" t="s">
        <v>1224</v>
      </c>
      <c r="C14" s="585"/>
      <c r="D14" s="585"/>
      <c r="E14" s="585"/>
      <c r="F14" s="585"/>
      <c r="G14" s="585"/>
      <c r="H14" s="585"/>
      <c r="I14" s="123">
        <f>I13+Z12-Z1059</f>
        <v>116812913.88</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894</v>
      </c>
      <c r="B16" s="118" t="s">
        <v>895</v>
      </c>
      <c r="C16" s="574" t="s">
        <v>951</v>
      </c>
      <c r="D16" s="588" t="s">
        <v>896</v>
      </c>
      <c r="E16" s="575" t="s">
        <v>1392</v>
      </c>
      <c r="F16" s="575" t="s">
        <v>554</v>
      </c>
      <c r="G16" s="575" t="s">
        <v>1040</v>
      </c>
      <c r="H16" s="598" t="s">
        <v>331</v>
      </c>
      <c r="I16" s="597" t="s">
        <v>1041</v>
      </c>
      <c r="J16" s="577" t="s">
        <v>1042</v>
      </c>
      <c r="K16" s="577"/>
      <c r="L16" s="577"/>
      <c r="M16" s="577"/>
      <c r="N16" s="581" t="s">
        <v>495</v>
      </c>
      <c r="O16" s="582"/>
      <c r="P16" s="582"/>
      <c r="Q16" s="582"/>
      <c r="R16" s="582"/>
      <c r="S16" s="582"/>
      <c r="T16" s="582"/>
      <c r="U16" s="582"/>
      <c r="V16" s="582"/>
      <c r="W16" s="582"/>
      <c r="X16" s="582"/>
      <c r="Y16" s="583"/>
      <c r="Z16" s="586" t="s">
        <v>1223</v>
      </c>
      <c r="AA16" s="586" t="s">
        <v>508</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1043</v>
      </c>
      <c r="B17" s="118" t="s">
        <v>1372</v>
      </c>
      <c r="C17" s="574"/>
      <c r="D17" s="588"/>
      <c r="E17" s="575"/>
      <c r="F17" s="575"/>
      <c r="G17" s="575"/>
      <c r="H17" s="598"/>
      <c r="I17" s="597"/>
      <c r="J17" s="121" t="s">
        <v>1044</v>
      </c>
      <c r="K17" s="390" t="s">
        <v>1046</v>
      </c>
      <c r="L17" s="123" t="s">
        <v>1047</v>
      </c>
      <c r="M17" s="124" t="s">
        <v>1048</v>
      </c>
      <c r="N17" s="403" t="s">
        <v>184</v>
      </c>
      <c r="O17" s="404" t="s">
        <v>185</v>
      </c>
      <c r="P17" s="405" t="s">
        <v>186</v>
      </c>
      <c r="Q17" s="405" t="s">
        <v>187</v>
      </c>
      <c r="R17" s="405" t="s">
        <v>188</v>
      </c>
      <c r="S17" s="405" t="s">
        <v>189</v>
      </c>
      <c r="T17" s="405" t="s">
        <v>190</v>
      </c>
      <c r="U17" s="405" t="s">
        <v>191</v>
      </c>
      <c r="V17" s="405" t="s">
        <v>192</v>
      </c>
      <c r="W17" s="405" t="s">
        <v>193</v>
      </c>
      <c r="X17" s="405" t="s">
        <v>194</v>
      </c>
      <c r="Y17" s="405" t="s">
        <v>195</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1373</v>
      </c>
      <c r="B19" s="563" t="s">
        <v>1051</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N19+O19+P19+Q19+R19+S19+T19-Z19</f>
        <v>75876.59</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1447</v>
      </c>
      <c r="B20" s="515" t="s">
        <v>1052</v>
      </c>
      <c r="C20" s="135"/>
      <c r="D20" s="136" t="s">
        <v>1053</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N20+O20+P20+Q20+R20+S20+T20-Z20</f>
        <v>68036.59</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1054</v>
      </c>
      <c r="D21" s="141" t="s">
        <v>1418</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1419</v>
      </c>
      <c r="D22" s="141" t="s">
        <v>1420</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1421</v>
      </c>
      <c r="D23" s="141" t="s">
        <v>1422</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1423</v>
      </c>
      <c r="D24" s="141" t="s">
        <v>332</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333</v>
      </c>
      <c r="D25" s="141" t="s">
        <v>334</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335</v>
      </c>
      <c r="D26" s="141" t="s">
        <v>336</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337</v>
      </c>
      <c r="D27" s="141" t="s">
        <v>652</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653</v>
      </c>
      <c r="D28" s="141" t="s">
        <v>654</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655</v>
      </c>
      <c r="D29" s="141" t="s">
        <v>988</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989</v>
      </c>
      <c r="D30" s="141" t="s">
        <v>197</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198</v>
      </c>
      <c r="D31" s="141" t="s">
        <v>199</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200</v>
      </c>
      <c r="D32" s="141" t="s">
        <v>226</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227</v>
      </c>
      <c r="D33" s="141" t="s">
        <v>228</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245</v>
      </c>
      <c r="D34" s="150" t="s">
        <v>246</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247</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248</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1031</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278</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201</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1165</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47886.59</v>
      </c>
    </row>
    <row r="41" spans="1:27" s="30" customFormat="1" ht="31.5">
      <c r="A41" s="514"/>
      <c r="B41" s="515"/>
      <c r="C41" s="149"/>
      <c r="D41" s="14" t="s">
        <v>1166</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14"/>
      <c r="B42" s="515"/>
      <c r="C42" s="149"/>
      <c r="D42" s="14" t="s">
        <v>1167</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0"/>
      <c r="B51" s="600"/>
      <c r="C51" s="149" t="s">
        <v>1069</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581</v>
      </c>
      <c r="B52" s="580" t="s">
        <v>837</v>
      </c>
      <c r="C52" s="148"/>
      <c r="D52" s="33" t="s">
        <v>1486</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0"/>
      <c r="B53" s="600"/>
      <c r="C53" s="148"/>
      <c r="D53" s="141" t="s">
        <v>1487</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2">
        <v>110502</v>
      </c>
      <c r="B54" s="560" t="s">
        <v>950</v>
      </c>
      <c r="C54" s="148"/>
      <c r="D54" s="136" t="s">
        <v>1053</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1488</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1168</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1490</v>
      </c>
      <c r="D57" s="141" t="s">
        <v>1491</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1379</v>
      </c>
      <c r="B58" s="515" t="s">
        <v>1380</v>
      </c>
      <c r="C58" s="148"/>
      <c r="D58" s="136" t="s">
        <v>1053</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1492</v>
      </c>
      <c r="D59" s="141" t="s">
        <v>1493</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1494</v>
      </c>
      <c r="D60" s="141" t="s">
        <v>1495</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23</v>
      </c>
      <c r="C61" s="167"/>
      <c r="D61" s="168" t="s">
        <v>1119</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1368</v>
      </c>
      <c r="C62" s="135"/>
      <c r="D62" s="136" t="s">
        <v>1120</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1121</v>
      </c>
      <c r="D63" s="141" t="s">
        <v>709</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710</v>
      </c>
      <c r="D64" s="141" t="s">
        <v>1487</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0"/>
      <c r="B65" s="600"/>
      <c r="C65" s="167"/>
      <c r="D65" s="136" t="s">
        <v>711</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0"/>
      <c r="B66" s="600"/>
      <c r="C66" s="167"/>
      <c r="D66" s="141" t="s">
        <v>625</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0"/>
      <c r="B67" s="600"/>
      <c r="C67" s="175" t="s">
        <v>710</v>
      </c>
      <c r="D67" s="141" t="s">
        <v>1487</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0"/>
      <c r="B68" s="600"/>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0"/>
      <c r="B69" s="600"/>
      <c r="C69" s="167"/>
      <c r="D69" s="136" t="s">
        <v>1169</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0"/>
      <c r="B70" s="600"/>
      <c r="C70" s="167"/>
      <c r="D70" s="13" t="s">
        <v>1170</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0"/>
      <c r="B71" s="600"/>
      <c r="C71" s="167"/>
      <c r="D71" s="13" t="s">
        <v>1065</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0"/>
      <c r="B72" s="600"/>
      <c r="C72" s="167" t="s">
        <v>629</v>
      </c>
      <c r="D72" s="141" t="s">
        <v>630</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0"/>
      <c r="B73" s="600"/>
      <c r="C73" s="167" t="s">
        <v>631</v>
      </c>
      <c r="D73" s="141" t="s">
        <v>632</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0"/>
      <c r="B74" s="600"/>
      <c r="C74" s="167" t="s">
        <v>633</v>
      </c>
      <c r="D74" s="141" t="s">
        <v>634</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779</v>
      </c>
      <c r="B76" s="568" t="s">
        <v>635</v>
      </c>
      <c r="C76" s="569"/>
      <c r="D76" s="57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9" t="s">
        <v>1447</v>
      </c>
      <c r="B77" s="580" t="s">
        <v>1052</v>
      </c>
      <c r="C77" s="184"/>
      <c r="D77" s="136" t="s">
        <v>636</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9"/>
      <c r="B78" s="580"/>
      <c r="C78" s="167"/>
      <c r="D78" s="242" t="s">
        <v>1171</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9"/>
      <c r="B79" s="580"/>
      <c r="C79" s="167"/>
      <c r="D79" s="242" t="s">
        <v>250</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767</v>
      </c>
      <c r="B81" s="563" t="s">
        <v>1152</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581</v>
      </c>
      <c r="B82" s="560" t="s">
        <v>837</v>
      </c>
      <c r="C82" s="148"/>
      <c r="D82" s="33" t="s">
        <v>1486</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3"/>
      <c r="B83" s="593"/>
      <c r="C83" s="175" t="s">
        <v>710</v>
      </c>
      <c r="D83" s="141" t="s">
        <v>1487</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780</v>
      </c>
      <c r="B86" s="563" t="s">
        <v>739</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6242394.29</v>
      </c>
      <c r="AA86" s="408">
        <f t="shared" si="10"/>
        <v>8269333.39</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1447</v>
      </c>
      <c r="B87" s="515" t="s">
        <v>1052</v>
      </c>
      <c r="C87" s="195"/>
      <c r="D87" s="136" t="s">
        <v>1053</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740</v>
      </c>
      <c r="D88" s="141" t="s">
        <v>1496</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1085</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1086</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1087</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1088</v>
      </c>
      <c r="D92" s="141" t="s">
        <v>1172</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1277</v>
      </c>
      <c r="B93" s="166" t="s">
        <v>1278</v>
      </c>
      <c r="C93" s="167"/>
      <c r="D93" s="196" t="s">
        <v>843</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2148107.48</v>
      </c>
      <c r="AA93" s="408">
        <f t="shared" si="10"/>
        <v>5267853.17</v>
      </c>
    </row>
    <row r="94" spans="1:27" ht="15.75">
      <c r="A94" s="510" t="s">
        <v>1279</v>
      </c>
      <c r="B94" s="537" t="s">
        <v>1280</v>
      </c>
      <c r="C94" s="167"/>
      <c r="D94" s="136" t="s">
        <v>636</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1133367</v>
      </c>
      <c r="V94" s="139">
        <f t="shared" si="14"/>
        <v>430327</v>
      </c>
      <c r="W94" s="139">
        <f t="shared" si="14"/>
        <v>0</v>
      </c>
      <c r="X94" s="139">
        <f t="shared" si="14"/>
        <v>239100</v>
      </c>
      <c r="Y94" s="139">
        <f t="shared" si="14"/>
        <v>0</v>
      </c>
      <c r="Z94" s="139">
        <f t="shared" si="14"/>
        <v>540614.05</v>
      </c>
      <c r="AA94" s="408">
        <f t="shared" si="10"/>
        <v>1609542.99</v>
      </c>
    </row>
    <row r="95" spans="1:27" ht="31.5" customHeight="1" hidden="1">
      <c r="A95" s="511"/>
      <c r="B95" s="507"/>
      <c r="C95" s="167" t="s">
        <v>1122</v>
      </c>
      <c r="D95" s="141" t="s">
        <v>1123</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1124</v>
      </c>
      <c r="D96" s="141" t="s">
        <v>362</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363</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364</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742</v>
      </c>
      <c r="D99" s="141" t="s">
        <v>743</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744</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745</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1057</v>
      </c>
      <c r="D102" s="141" t="s">
        <v>1058</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1059</v>
      </c>
      <c r="D103" s="141" t="s">
        <v>1449</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1450</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1451</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1452</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1453</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1454</v>
      </c>
      <c r="D108" s="208" t="s">
        <v>279</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280</v>
      </c>
      <c r="D109" s="208" t="s">
        <v>281</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282</v>
      </c>
      <c r="D110" s="208" t="s">
        <v>283</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284</v>
      </c>
      <c r="D111" s="210" t="s">
        <v>285</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286</v>
      </c>
      <c r="D112" s="13" t="s">
        <v>287</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288</v>
      </c>
      <c r="D113" s="13" t="s">
        <v>695</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696</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697</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698</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699</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700</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701</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702</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703</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704</v>
      </c>
      <c r="D122" s="13" t="s">
        <v>705</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706</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1476</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1477</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1478</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1479</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1480</v>
      </c>
      <c r="D128" s="13" t="s">
        <v>637</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638</v>
      </c>
      <c r="D129" s="13" t="s">
        <v>639</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640</v>
      </c>
      <c r="D130" s="13" t="s">
        <v>641</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642</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1560</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1173</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11"/>
      <c r="B134" s="507"/>
      <c r="C134" s="244"/>
      <c r="D134" s="386" t="s">
        <v>1174</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11"/>
      <c r="B135" s="507"/>
      <c r="C135" s="244"/>
      <c r="D135" s="386" t="s">
        <v>1175</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11"/>
      <c r="B136" s="507"/>
      <c r="C136" s="244"/>
      <c r="D136" s="386" t="s">
        <v>1176</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11"/>
      <c r="B137" s="507"/>
      <c r="C137" s="244"/>
      <c r="D137" s="386" t="s">
        <v>1177</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11"/>
      <c r="B138" s="507"/>
      <c r="C138" s="244"/>
      <c r="D138" s="386" t="s">
        <v>1178</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11"/>
      <c r="B139" s="507"/>
      <c r="C139" s="244"/>
      <c r="D139" s="386" t="s">
        <v>1179</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11"/>
      <c r="B140" s="507"/>
      <c r="C140" s="167"/>
      <c r="D140" s="359" t="s">
        <v>392</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11"/>
      <c r="B141" s="507"/>
      <c r="C141" s="167"/>
      <c r="D141" s="359" t="s">
        <v>1497</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260000</v>
      </c>
    </row>
    <row r="142" spans="1:27" ht="15.75">
      <c r="A142" s="511"/>
      <c r="B142" s="507"/>
      <c r="C142" s="167"/>
      <c r="D142" s="13" t="s">
        <v>695</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f>Z143+Z144+Z145</f>
        <v>62267.2</v>
      </c>
      <c r="AA142" s="408">
        <f t="shared" si="10"/>
        <v>353502.8</v>
      </c>
    </row>
    <row r="143" spans="1:27" s="64" customFormat="1" ht="15.75">
      <c r="A143" s="511"/>
      <c r="B143" s="507"/>
      <c r="C143" s="244"/>
      <c r="D143" s="346" t="s">
        <v>393</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11"/>
      <c r="B144" s="507"/>
      <c r="C144" s="244"/>
      <c r="D144" s="346" t="s">
        <v>698</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11"/>
      <c r="B145" s="507"/>
      <c r="C145" s="244"/>
      <c r="D145" s="346" t="s">
        <v>394</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11"/>
      <c r="B146" s="507"/>
      <c r="C146" s="167"/>
      <c r="D146" s="358" t="s">
        <v>395</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11"/>
      <c r="B147" s="507"/>
      <c r="C147" s="167"/>
      <c r="D147" s="13" t="s">
        <v>705</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11"/>
      <c r="B148" s="507"/>
      <c r="C148" s="244"/>
      <c r="D148" s="346" t="s">
        <v>396</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N148+O148+P148+Q148+R148+S148+T148-Z148</f>
        <v>44051</v>
      </c>
    </row>
    <row r="149" spans="1:27" s="64" customFormat="1" ht="15.75">
      <c r="A149" s="511"/>
      <c r="B149" s="507"/>
      <c r="C149" s="244"/>
      <c r="D149" s="346" t="s">
        <v>397</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11"/>
      <c r="B150" s="507"/>
      <c r="C150" s="244"/>
      <c r="D150" s="346" t="s">
        <v>398</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11"/>
      <c r="B151" s="507"/>
      <c r="C151" s="167"/>
      <c r="D151" s="360" t="s">
        <v>29</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11"/>
      <c r="B152" s="507"/>
      <c r="C152" s="167"/>
      <c r="D152" s="359" t="s">
        <v>30</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31</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0</v>
      </c>
    </row>
    <row r="154" spans="1:27" ht="31.5">
      <c r="A154" s="511"/>
      <c r="B154" s="507"/>
      <c r="C154" s="167"/>
      <c r="D154" s="14" t="s">
        <v>32</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0</v>
      </c>
    </row>
    <row r="155" spans="1:27" ht="15.75">
      <c r="A155" s="511"/>
      <c r="B155" s="507"/>
      <c r="C155" s="167"/>
      <c r="D155" s="13" t="s">
        <v>33</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11"/>
      <c r="B156" s="507"/>
      <c r="C156" s="244"/>
      <c r="D156" s="346" t="s">
        <v>34</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11"/>
      <c r="B157" s="507"/>
      <c r="C157" s="244"/>
      <c r="D157" s="346" t="s">
        <v>35</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11"/>
      <c r="B158" s="507"/>
      <c r="C158" s="244"/>
      <c r="D158" s="346" t="s">
        <v>36</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11"/>
      <c r="B159" s="507"/>
      <c r="C159" s="244"/>
      <c r="D159" s="346" t="s">
        <v>1453</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11"/>
      <c r="B160" s="507"/>
      <c r="C160" s="244"/>
      <c r="D160" s="346" t="s">
        <v>1179</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11"/>
      <c r="B161" s="507"/>
      <c r="C161" s="244"/>
      <c r="D161" s="346" t="s">
        <v>37</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11"/>
      <c r="B162" s="507"/>
      <c r="C162" s="244"/>
      <c r="D162" s="346" t="s">
        <v>745</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11"/>
      <c r="B163" s="507"/>
      <c r="C163" s="244"/>
      <c r="D163" s="346" t="s">
        <v>38</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11"/>
      <c r="B164" s="507"/>
      <c r="C164" s="244"/>
      <c r="D164" s="346" t="s">
        <v>1175</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11"/>
      <c r="B165" s="507"/>
      <c r="C165" s="244"/>
      <c r="D165" s="346" t="s">
        <v>39</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11"/>
      <c r="B166" s="507"/>
      <c r="C166" s="244"/>
      <c r="D166" s="346" t="s">
        <v>40</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11"/>
      <c r="B167" s="507"/>
      <c r="C167" s="167"/>
      <c r="D167" s="13" t="s">
        <v>430</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11"/>
      <c r="B168" s="507"/>
      <c r="C168" s="167"/>
      <c r="D168" s="361" t="s">
        <v>399</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7000</v>
      </c>
    </row>
    <row r="169" spans="1:61" s="54" customFormat="1" ht="17.25" customHeight="1">
      <c r="A169" s="514" t="s">
        <v>1281</v>
      </c>
      <c r="B169" s="515" t="s">
        <v>1102</v>
      </c>
      <c r="C169" s="195"/>
      <c r="D169" s="136" t="s">
        <v>1103</v>
      </c>
      <c r="E169" s="137"/>
      <c r="F169" s="159"/>
      <c r="G169" s="137"/>
      <c r="H169" s="417"/>
      <c r="I169" s="139">
        <f aca="true" t="shared" si="20" ref="I169:Y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2029367.4</v>
      </c>
      <c r="U169" s="139">
        <f t="shared" si="20"/>
        <v>3278315.02</v>
      </c>
      <c r="V169" s="139">
        <f t="shared" si="20"/>
        <v>1053478.5</v>
      </c>
      <c r="W169" s="139">
        <f t="shared" si="20"/>
        <v>998310.12</v>
      </c>
      <c r="X169" s="139">
        <f t="shared" si="20"/>
        <v>752300</v>
      </c>
      <c r="Y169" s="139">
        <f t="shared" si="20"/>
        <v>631943</v>
      </c>
      <c r="Z169" s="139">
        <f>Z172+Z187+Z188+Z189+Z193+Z195+Z201+Z203+Z204+Z205+Z207+Z209+Z214+Z216+Z217+Z218+Z251+Z252+Z253+Z254+Z255+Z258+Z259+Z260+Z261+Z262+Z269+Z274+Z275+Z276+Z277+Z278+Z279+Z285+Z286+Z287+Z288+Z289+Z290+Z295+Z296+Z297+Z298+Z305+Z306+Z307+Z311+Z312</f>
        <v>1497695.41</v>
      </c>
      <c r="AA169" s="408">
        <f t="shared" si="18"/>
        <v>3658310.18</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1124</v>
      </c>
      <c r="D170" s="141" t="s">
        <v>1104</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1122</v>
      </c>
      <c r="D171" s="141" t="s">
        <v>1393</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704</v>
      </c>
      <c r="D172" s="141" t="s">
        <v>1105</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1106</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1520</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1521</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1522</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1523</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1524</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1525</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1526</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1527</v>
      </c>
      <c r="D181" s="141" t="s">
        <v>1528</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1529</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1530</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1531</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1532</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1059</v>
      </c>
      <c r="D186" s="208" t="s">
        <v>1569</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1570</v>
      </c>
      <c r="D187" s="208" t="s">
        <v>1571</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1572</v>
      </c>
      <c r="D188" s="208" t="s">
        <v>1573</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1574</v>
      </c>
      <c r="D189" s="208" t="s">
        <v>1575</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1576</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1577</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1578</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1579</v>
      </c>
      <c r="D193" s="208" t="s">
        <v>746</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747</v>
      </c>
      <c r="D194" s="208" t="s">
        <v>682</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683</v>
      </c>
      <c r="D195" s="208" t="s">
        <v>1070</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277</v>
      </c>
      <c r="D196" s="208" t="s">
        <v>671</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672</v>
      </c>
      <c r="D197" s="208" t="s">
        <v>1110</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1111</v>
      </c>
      <c r="D198" s="208" t="s">
        <v>1112</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1113</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1114</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684</v>
      </c>
      <c r="D201" s="208" t="s">
        <v>685</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686</v>
      </c>
      <c r="D202" s="208" t="s">
        <v>687</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688</v>
      </c>
      <c r="D203" s="208" t="s">
        <v>1060</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1061</v>
      </c>
      <c r="D204" s="208" t="s">
        <v>1471</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1472</v>
      </c>
      <c r="D205" s="141" t="s">
        <v>1473</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1474</v>
      </c>
      <c r="D206" s="141" t="s">
        <v>1475</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1071</v>
      </c>
      <c r="D207" s="141" t="s">
        <v>1072</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1073</v>
      </c>
      <c r="D208" s="141" t="s">
        <v>1074</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288</v>
      </c>
      <c r="D209" s="141" t="s">
        <v>1075</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1076</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1077</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1078</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N212+O212+P212+Q212+R212+S212+T212-Z212</f>
        <v>0</v>
      </c>
    </row>
    <row r="213" spans="1:27" ht="15.75">
      <c r="A213" s="514"/>
      <c r="B213" s="515"/>
      <c r="C213" s="559"/>
      <c r="D213" s="347" t="s">
        <v>1079</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14"/>
      <c r="B214" s="515"/>
      <c r="C214" s="212" t="s">
        <v>1080</v>
      </c>
      <c r="D214" s="141" t="s">
        <v>1081</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1082</v>
      </c>
      <c r="D215" s="141" t="s">
        <v>1083</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1084</v>
      </c>
      <c r="D216" s="141" t="s">
        <v>329</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330</v>
      </c>
      <c r="D217" s="141" t="s">
        <v>1133</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1134</v>
      </c>
      <c r="D218" s="141" t="s">
        <v>1135</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1136</v>
      </c>
      <c r="D219" s="141" t="s">
        <v>454</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455</v>
      </c>
      <c r="D220" s="141" t="s">
        <v>456</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457</v>
      </c>
      <c r="D221" s="141" t="s">
        <v>458</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459</v>
      </c>
      <c r="D222" s="141" t="s">
        <v>460</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1621</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1622</v>
      </c>
      <c r="D224" s="141" t="s">
        <v>1623</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1624</v>
      </c>
      <c r="D225" s="141" t="s">
        <v>1625</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5"/>
      <c r="D226" s="206" t="s">
        <v>1626</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5"/>
      <c r="D227" s="206" t="s">
        <v>1627</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5"/>
      <c r="D228" s="206" t="s">
        <v>1628</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5"/>
      <c r="D229" s="206" t="s">
        <v>1629</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5"/>
      <c r="D230" s="206" t="s">
        <v>1630</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5"/>
      <c r="D231" s="206" t="s">
        <v>1631</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5"/>
      <c r="D232" s="206" t="s">
        <v>1632</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5"/>
      <c r="D233" s="206" t="s">
        <v>1633</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5"/>
      <c r="D234" s="206" t="s">
        <v>1634</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5"/>
      <c r="D235" s="206" t="s">
        <v>1635</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5"/>
      <c r="D236" s="206" t="s">
        <v>1636</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5"/>
      <c r="D237" s="141" t="s">
        <v>799</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5"/>
      <c r="D238" s="198" t="s">
        <v>800</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5"/>
      <c r="D239" s="198" t="s">
        <v>801</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5"/>
      <c r="D240" s="198" t="s">
        <v>802</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5"/>
      <c r="D241" s="198" t="s">
        <v>803</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5"/>
      <c r="D242" s="198" t="s">
        <v>804</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5"/>
      <c r="D243" s="198" t="s">
        <v>805</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5"/>
      <c r="D244" s="198" t="s">
        <v>806</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5"/>
      <c r="D245" s="198" t="s">
        <v>731</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5"/>
      <c r="D246" s="198" t="s">
        <v>732</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5"/>
      <c r="D247" s="198" t="s">
        <v>733</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6"/>
      <c r="D248" s="198" t="s">
        <v>734</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735</v>
      </c>
      <c r="D249" s="141" t="s">
        <v>736</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737</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387</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388</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400</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14"/>
      <c r="B254" s="515"/>
      <c r="C254" s="212"/>
      <c r="D254" s="363" t="s">
        <v>401</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4"/>
        <v>59730.4</v>
      </c>
    </row>
    <row r="255" spans="1:27" s="362" customFormat="1" ht="31.5">
      <c r="A255" s="514"/>
      <c r="B255" s="515"/>
      <c r="C255" s="212"/>
      <c r="D255" s="358" t="s">
        <v>402</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3060.32</v>
      </c>
      <c r="AA255" s="408">
        <f t="shared" si="24"/>
        <v>83939.68</v>
      </c>
    </row>
    <row r="256" spans="1:27" s="366" customFormat="1" ht="15.75">
      <c r="A256" s="514"/>
      <c r="B256" s="515"/>
      <c r="C256" s="364"/>
      <c r="D256" s="365" t="s">
        <v>403</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14"/>
      <c r="B257" s="515"/>
      <c r="C257" s="364"/>
      <c r="D257" s="365" t="s">
        <v>404</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14"/>
      <c r="B258" s="515"/>
      <c r="C258" s="212"/>
      <c r="D258" s="367" t="s">
        <v>416</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14"/>
      <c r="B259" s="515"/>
      <c r="C259" s="212"/>
      <c r="D259" s="359" t="s">
        <v>24</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85000</v>
      </c>
    </row>
    <row r="260" spans="1:27" s="362" customFormat="1" ht="47.25">
      <c r="A260" s="514"/>
      <c r="B260" s="515"/>
      <c r="C260" s="212"/>
      <c r="D260" s="359" t="s">
        <v>41</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14"/>
      <c r="B261" s="515"/>
      <c r="C261" s="212"/>
      <c r="D261" s="359" t="s">
        <v>42</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14"/>
      <c r="B262" s="515"/>
      <c r="C262" s="212"/>
      <c r="D262" s="361" t="s">
        <v>1105</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211117</v>
      </c>
      <c r="U262" s="392">
        <f t="shared" si="27"/>
        <v>504123</v>
      </c>
      <c r="V262" s="392">
        <f t="shared" si="27"/>
        <v>179488.5</v>
      </c>
      <c r="W262" s="392">
        <f t="shared" si="27"/>
        <v>0</v>
      </c>
      <c r="X262" s="392">
        <f t="shared" si="27"/>
        <v>40000</v>
      </c>
      <c r="Y262" s="392">
        <f t="shared" si="27"/>
        <v>0</v>
      </c>
      <c r="Z262" s="392">
        <f t="shared" si="27"/>
        <v>918.6</v>
      </c>
      <c r="AA262" s="408">
        <f t="shared" si="24"/>
        <v>514198.4</v>
      </c>
    </row>
    <row r="263" spans="1:27" s="366" customFormat="1" ht="15.75">
      <c r="A263" s="514"/>
      <c r="B263" s="515"/>
      <c r="C263" s="364"/>
      <c r="D263" s="386" t="s">
        <v>43</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14"/>
      <c r="B264" s="515"/>
      <c r="C264" s="364"/>
      <c r="D264" s="386" t="s">
        <v>44</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158117</v>
      </c>
    </row>
    <row r="265" spans="1:27" s="366" customFormat="1" ht="15.75">
      <c r="A265" s="514"/>
      <c r="B265" s="515"/>
      <c r="C265" s="364"/>
      <c r="D265" s="386" t="s">
        <v>45</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14"/>
      <c r="B266" s="515"/>
      <c r="C266" s="364"/>
      <c r="D266" s="386" t="s">
        <v>1525</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c r="AA266" s="408">
        <f t="shared" si="24"/>
        <v>157000</v>
      </c>
    </row>
    <row r="267" spans="1:27" s="366" customFormat="1" ht="15.75">
      <c r="A267" s="514"/>
      <c r="B267" s="515"/>
      <c r="C267" s="364"/>
      <c r="D267" s="386" t="s">
        <v>46</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14"/>
      <c r="B268" s="515"/>
      <c r="C268" s="364"/>
      <c r="D268" s="386" t="s">
        <v>1526</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14"/>
      <c r="B269" s="515"/>
      <c r="C269" s="212"/>
      <c r="D269" s="358" t="s">
        <v>817</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147537.75</v>
      </c>
      <c r="AA269" s="408">
        <f t="shared" si="24"/>
        <v>193142.25</v>
      </c>
    </row>
    <row r="270" spans="1:27" s="366" customFormat="1" ht="15.75">
      <c r="A270" s="514"/>
      <c r="B270" s="515"/>
      <c r="C270" s="364"/>
      <c r="D270" s="387" t="s">
        <v>818</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4"/>
        <v>21416.25</v>
      </c>
    </row>
    <row r="271" spans="1:27" s="366" customFormat="1" ht="15.75">
      <c r="A271" s="514"/>
      <c r="B271" s="515"/>
      <c r="C271" s="364"/>
      <c r="D271" s="387" t="s">
        <v>819</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14"/>
      <c r="B272" s="515"/>
      <c r="C272" s="364"/>
      <c r="D272" s="387" t="s">
        <v>820</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4"/>
        <v>65000</v>
      </c>
    </row>
    <row r="273" spans="1:27" s="366" customFormat="1" ht="15.75">
      <c r="A273" s="514"/>
      <c r="B273" s="515"/>
      <c r="C273" s="364"/>
      <c r="D273" s="387" t="s">
        <v>821</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14"/>
      <c r="B274" s="515"/>
      <c r="C274" s="212"/>
      <c r="D274" s="358" t="s">
        <v>1605</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21354</v>
      </c>
    </row>
    <row r="275" spans="1:27" s="362" customFormat="1" ht="31.5">
      <c r="A275" s="514"/>
      <c r="B275" s="515"/>
      <c r="C275" s="212"/>
      <c r="D275" s="14" t="s">
        <v>1606</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14"/>
      <c r="B276" s="515"/>
      <c r="C276" s="212"/>
      <c r="D276" s="14" t="s">
        <v>391</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N276+O276+P276+Q276+R276+S276+T276-Z276</f>
        <v>110500</v>
      </c>
    </row>
    <row r="277" spans="1:27" s="362" customFormat="1" ht="31.5">
      <c r="A277" s="514"/>
      <c r="B277" s="515"/>
      <c r="C277" s="212"/>
      <c r="D277" s="358" t="s">
        <v>1607</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14"/>
      <c r="B278" s="515"/>
      <c r="C278" s="212"/>
      <c r="D278" s="358" t="s">
        <v>1608</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14"/>
      <c r="B279" s="515"/>
      <c r="C279" s="212"/>
      <c r="D279" s="358" t="s">
        <v>1609</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7511.77</v>
      </c>
      <c r="AA279" s="408">
        <f t="shared" si="29"/>
        <v>92488.23</v>
      </c>
    </row>
    <row r="280" spans="1:27" s="366" customFormat="1" ht="15.75">
      <c r="A280" s="514"/>
      <c r="B280" s="515"/>
      <c r="C280" s="364"/>
      <c r="D280" s="387" t="s">
        <v>1610</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14"/>
      <c r="B281" s="515"/>
      <c r="C281" s="364"/>
      <c r="D281" s="387" t="s">
        <v>1611</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14"/>
      <c r="B282" s="515"/>
      <c r="C282" s="364"/>
      <c r="D282" s="387" t="s">
        <v>1612</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14"/>
      <c r="B283" s="515"/>
      <c r="C283" s="364"/>
      <c r="D283" s="387" t="s">
        <v>1613</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14"/>
      <c r="B284" s="515"/>
      <c r="C284" s="364"/>
      <c r="D284" s="387" t="s">
        <v>1614</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14"/>
      <c r="B285" s="515"/>
      <c r="C285" s="212"/>
      <c r="D285" s="358" t="s">
        <v>1615</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42908.3</v>
      </c>
    </row>
    <row r="286" spans="1:27" s="362" customFormat="1" ht="31.5">
      <c r="A286" s="514"/>
      <c r="B286" s="515"/>
      <c r="C286" s="212"/>
      <c r="D286" s="358" t="s">
        <v>1616</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14"/>
      <c r="B287" s="515"/>
      <c r="C287" s="212"/>
      <c r="D287" s="358" t="s">
        <v>1617</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14"/>
      <c r="B288" s="515"/>
      <c r="C288" s="212"/>
      <c r="D288" s="360" t="s">
        <v>1587</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80000</v>
      </c>
    </row>
    <row r="289" spans="1:28" s="362" customFormat="1" ht="15.75">
      <c r="A289" s="514"/>
      <c r="B289" s="515"/>
      <c r="C289" s="212"/>
      <c r="D289" s="359" t="s">
        <v>1588</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600000</v>
      </c>
      <c r="AB289" s="362" t="s">
        <v>119</v>
      </c>
    </row>
    <row r="290" spans="1:27" s="362" customFormat="1" ht="15.75">
      <c r="A290" s="514"/>
      <c r="B290" s="515"/>
      <c r="C290" s="212"/>
      <c r="D290" s="358" t="s">
        <v>1589</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392">
        <f>SUM(Z291:Z294)</f>
        <v>6079.79</v>
      </c>
      <c r="AA290" s="408">
        <f t="shared" si="29"/>
        <v>568846.21</v>
      </c>
    </row>
    <row r="291" spans="1:27" s="366" customFormat="1" ht="15.75">
      <c r="A291" s="514"/>
      <c r="B291" s="515"/>
      <c r="C291" s="364"/>
      <c r="D291" s="386" t="s">
        <v>1590</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14"/>
      <c r="B292" s="515"/>
      <c r="C292" s="364"/>
      <c r="D292" s="386" t="s">
        <v>793</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14"/>
      <c r="B293" s="515"/>
      <c r="C293" s="364"/>
      <c r="D293" s="386" t="s">
        <v>794</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v>6079.79</v>
      </c>
      <c r="AA293" s="408">
        <f t="shared" si="29"/>
        <v>23920.21</v>
      </c>
    </row>
    <row r="294" spans="1:27" s="366" customFormat="1" ht="15.75">
      <c r="A294" s="514"/>
      <c r="B294" s="515"/>
      <c r="C294" s="364"/>
      <c r="D294" s="386" t="s">
        <v>795</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88926</v>
      </c>
    </row>
    <row r="295" spans="1:27" s="362" customFormat="1" ht="31.5">
      <c r="A295" s="514"/>
      <c r="B295" s="515"/>
      <c r="C295" s="212"/>
      <c r="D295" s="360" t="s">
        <v>1637</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14"/>
      <c r="B296" s="515"/>
      <c r="C296" s="212"/>
      <c r="D296" s="360" t="s">
        <v>1638</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14"/>
      <c r="B297" s="515"/>
      <c r="C297" s="212"/>
      <c r="D297" s="358" t="s">
        <v>1639</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27000</v>
      </c>
    </row>
    <row r="298" spans="1:27" s="362" customFormat="1" ht="15.75">
      <c r="A298" s="514"/>
      <c r="B298" s="515"/>
      <c r="C298" s="212"/>
      <c r="D298" s="361" t="s">
        <v>1075</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278067.1</v>
      </c>
      <c r="AA298" s="408">
        <f t="shared" si="29"/>
        <v>627943.3</v>
      </c>
    </row>
    <row r="299" spans="1:27" s="366" customFormat="1" ht="15.75">
      <c r="A299" s="514"/>
      <c r="B299" s="515"/>
      <c r="C299" s="364"/>
      <c r="D299" s="386" t="s">
        <v>1640</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240021.48</v>
      </c>
    </row>
    <row r="300" spans="1:27" s="366" customFormat="1" ht="15.75">
      <c r="A300" s="514"/>
      <c r="B300" s="515"/>
      <c r="C300" s="364"/>
      <c r="D300" s="386" t="s">
        <v>442</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14"/>
      <c r="B301" s="515"/>
      <c r="C301" s="364"/>
      <c r="D301" s="386" t="s">
        <v>443</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14"/>
      <c r="B302" s="515"/>
      <c r="C302" s="364"/>
      <c r="D302" s="386" t="s">
        <v>444</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9"/>
        <v>77011.02</v>
      </c>
    </row>
    <row r="303" spans="1:27" s="366" customFormat="1" ht="15.75">
      <c r="A303" s="514"/>
      <c r="B303" s="515"/>
      <c r="C303" s="364"/>
      <c r="D303" s="386" t="s">
        <v>445</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14"/>
      <c r="B304" s="515"/>
      <c r="C304" s="364"/>
      <c r="D304" s="386" t="s">
        <v>446</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14"/>
      <c r="B305" s="515"/>
      <c r="C305" s="212"/>
      <c r="D305" s="359" t="s">
        <v>447</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448</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33</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7005.05</v>
      </c>
      <c r="AA307" s="408">
        <f t="shared" si="29"/>
        <v>26894.95</v>
      </c>
    </row>
    <row r="308" spans="1:27" s="366" customFormat="1" ht="15.75">
      <c r="A308" s="514"/>
      <c r="B308" s="515"/>
      <c r="C308" s="364"/>
      <c r="D308" s="385" t="s">
        <v>449</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v>1914.06</v>
      </c>
      <c r="AA308" s="408">
        <f t="shared" si="29"/>
        <v>8585.94</v>
      </c>
    </row>
    <row r="309" spans="1:27" s="366" customFormat="1" ht="15.75">
      <c r="A309" s="514"/>
      <c r="B309" s="515"/>
      <c r="C309" s="364"/>
      <c r="D309" s="386" t="s">
        <v>450</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12922.29</v>
      </c>
    </row>
    <row r="310" spans="1:27" s="366" customFormat="1" ht="15.75">
      <c r="A310" s="514"/>
      <c r="B310" s="515"/>
      <c r="C310" s="364"/>
      <c r="D310" s="385" t="s">
        <v>451</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9"/>
        <v>5386.72</v>
      </c>
    </row>
    <row r="311" spans="1:27" s="362" customFormat="1" ht="15.75">
      <c r="A311" s="514"/>
      <c r="B311" s="515"/>
      <c r="C311" s="212"/>
      <c r="D311" s="358" t="s">
        <v>845</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14"/>
      <c r="B312" s="515"/>
      <c r="C312" s="212"/>
      <c r="D312" s="358" t="s">
        <v>87</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10" t="s">
        <v>582</v>
      </c>
      <c r="B313" s="537" t="s">
        <v>88</v>
      </c>
      <c r="C313" s="212"/>
      <c r="D313" s="368" t="s">
        <v>1053</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89</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1282</v>
      </c>
      <c r="B315" s="537" t="s">
        <v>797</v>
      </c>
      <c r="C315" s="215"/>
      <c r="D315" s="136" t="s">
        <v>1053</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798</v>
      </c>
      <c r="D316" s="141" t="s">
        <v>775</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704</v>
      </c>
      <c r="D317" s="141" t="s">
        <v>776</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777</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3"/>
      <c r="B319" s="593"/>
      <c r="C319" s="559"/>
      <c r="D319" s="198" t="s">
        <v>1217</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1283</v>
      </c>
      <c r="B320" s="537" t="s">
        <v>1218</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1219</v>
      </c>
      <c r="D321" s="141" t="s">
        <v>1220</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3"/>
      <c r="B322" s="593"/>
      <c r="C322" s="212" t="s">
        <v>1221</v>
      </c>
      <c r="D322" s="141" t="s">
        <v>851</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1284</v>
      </c>
      <c r="B323" s="537" t="s">
        <v>852</v>
      </c>
      <c r="C323" s="215"/>
      <c r="D323" s="136" t="s">
        <v>1053</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1527</v>
      </c>
      <c r="D324" s="141" t="s">
        <v>90</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10" t="s">
        <v>1285</v>
      </c>
      <c r="B325" s="537" t="s">
        <v>1382</v>
      </c>
      <c r="C325" s="212"/>
      <c r="D325" s="136" t="s">
        <v>1053</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854</v>
      </c>
      <c r="D326" s="141" t="s">
        <v>855</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48</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1056</v>
      </c>
      <c r="B328" s="537" t="s">
        <v>220</v>
      </c>
      <c r="C328" s="135"/>
      <c r="D328" s="136" t="s">
        <v>49</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104000</v>
      </c>
    </row>
    <row r="329" spans="1:27" s="45" customFormat="1" ht="31.5" hidden="1">
      <c r="A329" s="511"/>
      <c r="B329" s="507"/>
      <c r="C329" s="167" t="s">
        <v>50</v>
      </c>
      <c r="D329" s="141" t="s">
        <v>51</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1527</v>
      </c>
      <c r="D330" s="141" t="s">
        <v>828</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829</v>
      </c>
      <c r="D331" s="141" t="s">
        <v>70</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684</v>
      </c>
      <c r="D332" s="141" t="s">
        <v>91</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104000</v>
      </c>
    </row>
    <row r="333" spans="1:27" s="30" customFormat="1" ht="15.75" customHeight="1">
      <c r="A333" s="157" t="s">
        <v>1008</v>
      </c>
      <c r="B333" s="166" t="s">
        <v>1271</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108679.37</v>
      </c>
      <c r="AA333" s="408">
        <f t="shared" si="29"/>
        <v>561690.87</v>
      </c>
    </row>
    <row r="334" spans="1:61" s="28" customFormat="1" ht="15.75">
      <c r="A334" s="510" t="s">
        <v>72</v>
      </c>
      <c r="B334" s="537" t="s">
        <v>73</v>
      </c>
      <c r="C334" s="135"/>
      <c r="D334" s="136" t="s">
        <v>1053</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343025.47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1527</v>
      </c>
      <c r="D335" s="359" t="s">
        <v>92</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11"/>
      <c r="B336" s="507"/>
      <c r="C336" s="135"/>
      <c r="D336" s="359" t="s">
        <v>93</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11"/>
      <c r="B337" s="507"/>
      <c r="C337" s="135"/>
      <c r="D337" s="358" t="s">
        <v>94</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11"/>
      <c r="B338" s="507"/>
      <c r="C338" s="135"/>
      <c r="D338" s="358" t="s">
        <v>862</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11"/>
      <c r="B339" s="507"/>
      <c r="C339" s="135"/>
      <c r="D339" s="359" t="s">
        <v>1241</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11"/>
      <c r="B340" s="507"/>
      <c r="C340" s="135"/>
      <c r="D340" s="359" t="s">
        <v>1242</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N340+O340+P340+Q340+R340+S340+T340-Z340</f>
        <v>84950</v>
      </c>
    </row>
    <row r="341" spans="1:27" s="369" customFormat="1" ht="31.5">
      <c r="A341" s="512"/>
      <c r="B341" s="538"/>
      <c r="C341" s="135" t="s">
        <v>125</v>
      </c>
      <c r="D341" s="359" t="s">
        <v>865</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10" t="s">
        <v>840</v>
      </c>
      <c r="B342" s="537" t="s">
        <v>1009</v>
      </c>
      <c r="C342" s="167"/>
      <c r="D342" s="216" t="s">
        <v>1053</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127</v>
      </c>
      <c r="D343" s="217" t="s">
        <v>866</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1238</v>
      </c>
      <c r="D344" s="217" t="s">
        <v>1295</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1527</v>
      </c>
      <c r="D345" s="217" t="s">
        <v>1296</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1297</v>
      </c>
      <c r="D346" s="217" t="s">
        <v>1298</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3"/>
      <c r="B347" s="593"/>
      <c r="C347" s="167"/>
      <c r="D347" s="217" t="s">
        <v>522</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523</v>
      </c>
      <c r="B348" s="537" t="s">
        <v>1010</v>
      </c>
      <c r="C348" s="195"/>
      <c r="D348" s="136" t="s">
        <v>1053</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101754.84</v>
      </c>
      <c r="AA348" s="408">
        <f t="shared" si="41"/>
        <v>218665.4</v>
      </c>
    </row>
    <row r="349" spans="1:27" s="40" customFormat="1" ht="15.75" customHeight="1" hidden="1">
      <c r="A349" s="511"/>
      <c r="B349" s="507"/>
      <c r="C349" s="167" t="s">
        <v>524</v>
      </c>
      <c r="D349" s="217" t="s">
        <v>525</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684</v>
      </c>
      <c r="D350" s="217" t="s">
        <v>526</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144</v>
      </c>
      <c r="D351" s="217" t="s">
        <v>920</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143</v>
      </c>
      <c r="D352" s="217" t="s">
        <v>172</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173</v>
      </c>
      <c r="D353" s="359" t="s">
        <v>867</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f>12000+12000</f>
        <v>24000</v>
      </c>
      <c r="AA353" s="408">
        <f t="shared" si="41"/>
        <v>6000</v>
      </c>
    </row>
    <row r="354" spans="1:27" s="362" customFormat="1" ht="47.25">
      <c r="A354" s="511"/>
      <c r="B354" s="507"/>
      <c r="C354" s="167" t="s">
        <v>175</v>
      </c>
      <c r="D354" s="359" t="s">
        <v>868</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31000</v>
      </c>
    </row>
    <row r="355" spans="1:27" s="362" customFormat="1" ht="31.5">
      <c r="A355" s="511"/>
      <c r="B355" s="507"/>
      <c r="C355" s="167"/>
      <c r="D355" s="358" t="s">
        <v>1255</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1311</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11"/>
      <c r="B357" s="507"/>
      <c r="C357" s="167"/>
      <c r="D357" s="358" t="s">
        <v>1256</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11"/>
      <c r="B358" s="507"/>
      <c r="C358" s="167"/>
      <c r="D358" s="358" t="s">
        <v>1257</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11"/>
      <c r="B359" s="507"/>
      <c r="C359" s="167"/>
      <c r="D359" s="358" t="s">
        <v>1258</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1313</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1314</v>
      </c>
      <c r="B361" s="537" t="s">
        <v>1377</v>
      </c>
      <c r="C361" s="195"/>
      <c r="D361" s="136" t="s">
        <v>1053</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302934.04</v>
      </c>
      <c r="AA361" s="408">
        <f t="shared" si="41"/>
        <v>210689.06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688</v>
      </c>
      <c r="D362" s="141" t="s">
        <v>1315</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1259</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11"/>
      <c r="B364" s="507"/>
      <c r="C364" s="135"/>
      <c r="D364" s="358" t="s">
        <v>405</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11"/>
      <c r="B365" s="507"/>
      <c r="C365" s="135"/>
      <c r="D365" s="359" t="s">
        <v>1185</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11"/>
      <c r="B366" s="507"/>
      <c r="C366" s="135" t="s">
        <v>532</v>
      </c>
      <c r="D366" s="359" t="s">
        <v>1186</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5000+45100+23000+65049.5+14881</f>
        <v>153030.5</v>
      </c>
      <c r="AA366" s="408">
        <f t="shared" si="41"/>
        <v>46969.5</v>
      </c>
    </row>
    <row r="367" spans="1:61" s="28" customFormat="1" ht="15.75" customHeight="1">
      <c r="A367" s="537">
        <v>150101</v>
      </c>
      <c r="B367" s="537" t="s">
        <v>1380</v>
      </c>
      <c r="C367" s="195"/>
      <c r="D367" s="136" t="s">
        <v>1053</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147366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534</v>
      </c>
      <c r="D368" s="217" t="s">
        <v>535</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536</v>
      </c>
      <c r="D369" s="217" t="s">
        <v>537</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538</v>
      </c>
      <c r="D370" s="367" t="s">
        <v>822</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07"/>
      <c r="B371" s="507"/>
      <c r="C371" s="167" t="s">
        <v>540</v>
      </c>
      <c r="D371" s="359" t="s">
        <v>823</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07"/>
      <c r="B372" s="507"/>
      <c r="C372" s="167"/>
      <c r="D372" s="359" t="s">
        <v>824</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07"/>
      <c r="B373" s="507"/>
      <c r="C373" s="167"/>
      <c r="D373" s="370" t="s">
        <v>825</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7">
        <v>150110</v>
      </c>
      <c r="B374" s="510" t="s">
        <v>1385</v>
      </c>
      <c r="C374" s="195"/>
      <c r="D374" s="136" t="s">
        <v>1053</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254399.32</v>
      </c>
      <c r="AA374" s="408">
        <f t="shared" si="41"/>
        <v>499841.21</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1188</v>
      </c>
      <c r="D375" s="141" t="s">
        <v>1189</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538</v>
      </c>
      <c r="D376" s="141" t="s">
        <v>1190</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1191</v>
      </c>
      <c r="D377" s="141" t="s">
        <v>1192</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1193</v>
      </c>
      <c r="D378" s="217" t="s">
        <v>1194</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1195</v>
      </c>
      <c r="D379" s="208" t="s">
        <v>427</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1195</v>
      </c>
      <c r="D380" s="208" t="s">
        <v>428</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1201</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07"/>
      <c r="B382" s="511"/>
      <c r="C382" s="167"/>
      <c r="D382" s="57" t="s">
        <v>1202</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1203</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1204</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321</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322</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07"/>
      <c r="B387" s="511"/>
      <c r="C387" s="167"/>
      <c r="D387" s="221" t="s">
        <v>1137</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1138</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1139</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1140</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1141</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1619</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1620</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381</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382</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768</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769</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770</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771</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826</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07"/>
      <c r="B401" s="511"/>
      <c r="C401" s="167"/>
      <c r="D401" s="360" t="s">
        <v>827</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168700</v>
      </c>
    </row>
    <row r="402" spans="1:27" s="362" customFormat="1" ht="63">
      <c r="A402" s="507"/>
      <c r="B402" s="511"/>
      <c r="C402" s="167"/>
      <c r="D402" s="358" t="s">
        <v>1196</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v>22297.39</v>
      </c>
      <c r="AA402" s="408">
        <f t="shared" si="41"/>
        <v>45102.61</v>
      </c>
    </row>
    <row r="403" spans="1:27" s="362" customFormat="1" ht="31.5">
      <c r="A403" s="507"/>
      <c r="B403" s="511"/>
      <c r="C403" s="167"/>
      <c r="D403" s="360" t="s">
        <v>1197</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07"/>
      <c r="B404" s="511"/>
      <c r="C404" s="167"/>
      <c r="D404" s="360" t="s">
        <v>772</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N404+O404+P404+Q404+R404+S404+T404-Z404</f>
        <v>90000</v>
      </c>
    </row>
    <row r="405" spans="1:27" s="362" customFormat="1" ht="31.5">
      <c r="A405" s="439"/>
      <c r="B405" s="439"/>
      <c r="C405" s="167"/>
      <c r="D405" s="358" t="s">
        <v>1198</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t="shared" si="48"/>
        <v>60000</v>
      </c>
    </row>
    <row r="406" spans="1:27" s="30" customFormat="1" ht="20.25" customHeight="1">
      <c r="A406" s="537">
        <v>150112</v>
      </c>
      <c r="B406" s="510" t="s">
        <v>773</v>
      </c>
      <c r="C406" s="195"/>
      <c r="D406" s="136" t="s">
        <v>1053</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07"/>
      <c r="B407" s="511"/>
      <c r="C407" s="222" t="s">
        <v>774</v>
      </c>
      <c r="D407" s="141" t="s">
        <v>1142</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1143</v>
      </c>
      <c r="D408" s="361" t="s">
        <v>807</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07"/>
      <c r="B409" s="511"/>
      <c r="C409" s="135" t="s">
        <v>1145</v>
      </c>
      <c r="D409" s="361" t="s">
        <v>1199</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07"/>
      <c r="B410" s="511"/>
      <c r="C410" s="135" t="s">
        <v>1147</v>
      </c>
      <c r="D410" s="359" t="s">
        <v>1200</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23</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1477893.08</v>
      </c>
    </row>
    <row r="412" spans="1:27" ht="47.25" hidden="1">
      <c r="A412" s="507"/>
      <c r="B412" s="507"/>
      <c r="C412" s="135" t="s">
        <v>808</v>
      </c>
      <c r="D412" s="225" t="s">
        <v>408</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409</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07"/>
      <c r="B414" s="507"/>
      <c r="C414" s="167" t="s">
        <v>410</v>
      </c>
      <c r="D414" s="382" t="s">
        <v>787</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432</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433</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07"/>
      <c r="B417" s="507"/>
      <c r="C417" s="167"/>
      <c r="D417" s="384" t="s">
        <v>434</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07"/>
      <c r="B418" s="507"/>
      <c r="C418" s="167"/>
      <c r="D418" s="384" t="s">
        <v>435</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07"/>
      <c r="B419" s="507"/>
      <c r="C419" s="167" t="s">
        <v>1234</v>
      </c>
      <c r="D419" s="228" t="s">
        <v>1235</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1236</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52</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53</v>
      </c>
      <c r="D422" s="225" t="s">
        <v>54</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1477893.08</v>
      </c>
    </row>
    <row r="423" spans="1:27" s="369" customFormat="1" ht="31.5">
      <c r="A423" s="507"/>
      <c r="B423" s="507"/>
      <c r="C423" s="555"/>
      <c r="D423" s="382" t="s">
        <v>1644</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07"/>
      <c r="B424" s="507"/>
      <c r="C424" s="555"/>
      <c r="D424" s="382" t="s">
        <v>120</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07"/>
      <c r="B425" s="507"/>
      <c r="C425" s="555"/>
      <c r="D425" s="382" t="s">
        <v>857</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07"/>
      <c r="B426" s="507"/>
      <c r="C426" s="555"/>
      <c r="D426" s="382" t="s">
        <v>858</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07"/>
      <c r="B427" s="507"/>
      <c r="C427" s="555"/>
      <c r="D427" s="383" t="s">
        <v>859</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07"/>
      <c r="B428" s="507"/>
      <c r="C428" s="555"/>
      <c r="D428" s="383" t="s">
        <v>515</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07"/>
      <c r="B429" s="507"/>
      <c r="C429" s="555"/>
      <c r="D429" s="382" t="s">
        <v>516</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56360</v>
      </c>
    </row>
    <row r="430" spans="1:27" s="369" customFormat="1" ht="47.25">
      <c r="A430" s="592"/>
      <c r="B430" s="592"/>
      <c r="C430" s="555"/>
      <c r="D430" s="382" t="s">
        <v>517</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2"/>
      <c r="B431" s="592"/>
      <c r="C431" s="556"/>
      <c r="D431" s="382" t="s">
        <v>518</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3"/>
      <c r="B432" s="593"/>
      <c r="C432" s="205"/>
      <c r="D432" s="383" t="s">
        <v>519</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781</v>
      </c>
      <c r="B434" s="513" t="s">
        <v>1243</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5652126.33</v>
      </c>
      <c r="AA434" s="408">
        <f t="shared" si="48"/>
        <v>4050788.87</v>
      </c>
    </row>
    <row r="435" spans="1:61" s="28" customFormat="1" ht="20.25" customHeight="1" hidden="1">
      <c r="A435" s="548" t="s">
        <v>1447</v>
      </c>
      <c r="B435" s="550" t="s">
        <v>1052</v>
      </c>
      <c r="C435" s="195"/>
      <c r="D435" s="136" t="s">
        <v>1053</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1088</v>
      </c>
      <c r="D436" s="141" t="s">
        <v>1089</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1383</v>
      </c>
      <c r="B437" s="235" t="s">
        <v>1244</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5394281.93</v>
      </c>
      <c r="AA437" s="408">
        <f t="shared" si="48"/>
        <v>4050788.87</v>
      </c>
    </row>
    <row r="438" spans="1:61" s="54" customFormat="1" ht="20.25" customHeight="1">
      <c r="A438" s="516" t="s">
        <v>221</v>
      </c>
      <c r="B438" s="537" t="s">
        <v>1245</v>
      </c>
      <c r="C438" s="195"/>
      <c r="D438" s="216" t="s">
        <v>1053</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664807.96</v>
      </c>
      <c r="AA438" s="408">
        <f t="shared" si="48"/>
        <v>1235890.88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1246</v>
      </c>
      <c r="D439" s="208" t="s">
        <v>470</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471</v>
      </c>
      <c r="D440" s="217" t="s">
        <v>472</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473</v>
      </c>
      <c r="D441" s="217" t="s">
        <v>474</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475</v>
      </c>
      <c r="D442" s="217" t="s">
        <v>1362</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975</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976</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977</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978</v>
      </c>
      <c r="D446" s="217" t="s">
        <v>979</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980</v>
      </c>
      <c r="D447" s="217" t="s">
        <v>981</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1394</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17"/>
      <c r="B449" s="507"/>
      <c r="C449" s="167"/>
      <c r="D449" s="242" t="s">
        <v>958</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17"/>
      <c r="B450" s="507"/>
      <c r="C450" s="244"/>
      <c r="D450" s="349" t="s">
        <v>959</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960</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961</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17"/>
      <c r="B453" s="507"/>
      <c r="C453" s="244"/>
      <c r="D453" s="349" t="s">
        <v>962</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17"/>
      <c r="B454" s="507"/>
      <c r="C454" s="244"/>
      <c r="D454" s="349" t="s">
        <v>1358</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17"/>
      <c r="B455" s="507"/>
      <c r="C455" s="244"/>
      <c r="D455" s="349" t="s">
        <v>1359</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17"/>
      <c r="B456" s="507"/>
      <c r="C456" s="244"/>
      <c r="D456" s="349" t="s">
        <v>1360</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17"/>
      <c r="B457" s="507"/>
      <c r="C457" s="167"/>
      <c r="D457" s="13" t="s">
        <v>15</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17"/>
      <c r="B458" s="507"/>
      <c r="C458" s="244"/>
      <c r="D458" s="350" t="s">
        <v>16</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17"/>
      <c r="B459" s="507"/>
      <c r="C459" s="244"/>
      <c r="D459" s="346" t="s">
        <v>1361</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17"/>
      <c r="B460" s="507"/>
      <c r="C460" s="244"/>
      <c r="D460" s="346" t="s">
        <v>469</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17"/>
      <c r="B461" s="507"/>
      <c r="C461" s="244"/>
      <c r="D461" s="346" t="s">
        <v>17</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17"/>
      <c r="B462" s="507"/>
      <c r="C462" s="244"/>
      <c r="D462" s="346" t="s">
        <v>999</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17"/>
      <c r="B463" s="507"/>
      <c r="C463" s="244"/>
      <c r="D463" s="346" t="s">
        <v>18</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17"/>
      <c r="B464" s="507"/>
      <c r="C464" s="167"/>
      <c r="D464" s="13" t="s">
        <v>1000</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1363</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95</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96</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17"/>
      <c r="B468" s="507"/>
      <c r="C468" s="167"/>
      <c r="D468" s="13" t="s">
        <v>869</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N468+O468+P468+Q468+R468+S468+T468-Z468</f>
        <v>10501.54</v>
      </c>
    </row>
    <row r="469" spans="1:27" ht="31.5">
      <c r="A469" s="517"/>
      <c r="B469" s="507"/>
      <c r="C469" s="167"/>
      <c r="D469" s="248" t="s">
        <v>476</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543761</v>
      </c>
    </row>
    <row r="470" spans="1:27" ht="31.5">
      <c r="A470" s="517"/>
      <c r="B470" s="507"/>
      <c r="C470" s="167"/>
      <c r="D470" s="13" t="s">
        <v>477</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f>111971.1+61219.9</f>
        <v>173191</v>
      </c>
      <c r="AA470" s="408">
        <f t="shared" si="58"/>
        <v>206809</v>
      </c>
    </row>
    <row r="471" spans="1:27" s="45" customFormat="1" ht="31.5">
      <c r="A471" s="518"/>
      <c r="B471" s="538"/>
      <c r="C471" s="167"/>
      <c r="D471" s="13" t="s">
        <v>319</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v>75743.4</v>
      </c>
      <c r="AA471" s="408">
        <f t="shared" si="58"/>
        <v>181256.6</v>
      </c>
    </row>
    <row r="472" spans="1:27" s="30" customFormat="1" ht="15.75">
      <c r="A472" s="516" t="s">
        <v>222</v>
      </c>
      <c r="B472" s="537" t="s">
        <v>320</v>
      </c>
      <c r="C472" s="227"/>
      <c r="D472" s="249" t="s">
        <v>1053</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20401</v>
      </c>
    </row>
    <row r="473" spans="1:27" s="45" customFormat="1" ht="47.25">
      <c r="A473" s="517"/>
      <c r="B473" s="507"/>
      <c r="C473" s="167"/>
      <c r="D473" s="13" t="s">
        <v>809</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1585</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20401</v>
      </c>
    </row>
    <row r="475" spans="1:61" s="54" customFormat="1" ht="15.75" customHeight="1">
      <c r="A475" s="516" t="s">
        <v>1274</v>
      </c>
      <c r="B475" s="537" t="s">
        <v>244</v>
      </c>
      <c r="C475" s="195"/>
      <c r="D475" s="216" t="s">
        <v>1053</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4579778.82</v>
      </c>
      <c r="AA475" s="408">
        <f t="shared" si="58"/>
        <v>2764496.99</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547</v>
      </c>
      <c r="D476" s="217" t="s">
        <v>177</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178</v>
      </c>
      <c r="D477" s="217" t="s">
        <v>179</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180</v>
      </c>
      <c r="D478" s="217" t="s">
        <v>1412</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1413</v>
      </c>
      <c r="D479" s="217" t="s">
        <v>604</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605</v>
      </c>
      <c r="D480" s="217" t="s">
        <v>86</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510</v>
      </c>
      <c r="D481" s="217" t="s">
        <v>511</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512</v>
      </c>
      <c r="D482" s="217" t="s">
        <v>513</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514</v>
      </c>
      <c r="D483" s="217" t="s">
        <v>955</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956</v>
      </c>
      <c r="D484" s="217" t="s">
        <v>957</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1331</v>
      </c>
      <c r="D485" s="217" t="s">
        <v>1332</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1333</v>
      </c>
      <c r="D486" s="217" t="s">
        <v>1334</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1335</v>
      </c>
      <c r="D487" s="217" t="s">
        <v>1336</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1337</v>
      </c>
      <c r="D488" s="141" t="s">
        <v>789</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790</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791</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792</v>
      </c>
      <c r="D491" s="141" t="s">
        <v>377</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378</v>
      </c>
      <c r="D492" s="217" t="s">
        <v>4</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5</v>
      </c>
      <c r="D493" s="217" t="s">
        <v>6</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17"/>
      <c r="B494" s="507"/>
      <c r="C494" s="555"/>
      <c r="D494" s="60" t="s">
        <v>7</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17"/>
      <c r="B495" s="507"/>
      <c r="C495" s="555"/>
      <c r="D495" s="60" t="s">
        <v>8</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17"/>
      <c r="B496" s="507"/>
      <c r="C496" s="556"/>
      <c r="D496" s="60" t="s">
        <v>9</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17"/>
      <c r="B497" s="507"/>
      <c r="C497" s="205" t="s">
        <v>10</v>
      </c>
      <c r="D497" s="217" t="s">
        <v>11</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12</v>
      </c>
      <c r="D498" s="217" t="s">
        <v>13</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79</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80</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81</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82</v>
      </c>
      <c r="D502" s="217" t="s">
        <v>452</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1225</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1226</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1227</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1300</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1228</v>
      </c>
      <c r="D507" s="61" t="s">
        <v>1229</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1230</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1232</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0</v>
      </c>
    </row>
    <row r="511" spans="1:61" s="253" customFormat="1" ht="15.75">
      <c r="A511" s="517"/>
      <c r="B511" s="507"/>
      <c r="C511" s="252"/>
      <c r="D511" s="346" t="s">
        <v>1231</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1586</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14</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237</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379</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19</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0</v>
      </c>
    </row>
    <row r="517" spans="1:61" s="253" customFormat="1" ht="15.75">
      <c r="A517" s="517"/>
      <c r="B517" s="507"/>
      <c r="C517" s="252"/>
      <c r="D517" s="346" t="s">
        <v>1231</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1586</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14</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237</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380</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1591</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17"/>
      <c r="B523" s="507"/>
      <c r="C523" s="205"/>
      <c r="D523" s="13" t="s">
        <v>1592</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180000</v>
      </c>
    </row>
    <row r="524" spans="1:27" ht="31.5">
      <c r="A524" s="517"/>
      <c r="B524" s="507"/>
      <c r="C524" s="205"/>
      <c r="D524" s="141" t="s">
        <v>1593</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17"/>
      <c r="B525" s="507"/>
      <c r="C525" s="205"/>
      <c r="D525" s="13" t="s">
        <v>1594</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17"/>
      <c r="B526" s="507"/>
      <c r="C526" s="205"/>
      <c r="D526" s="13" t="s">
        <v>1595</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17"/>
      <c r="B527" s="507"/>
      <c r="C527" s="205"/>
      <c r="D527" s="13" t="s">
        <v>1596</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1597</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17"/>
      <c r="B529" s="507"/>
      <c r="C529" s="205"/>
      <c r="D529" s="13" t="s">
        <v>238</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17"/>
      <c r="B530" s="507"/>
      <c r="C530" s="205"/>
      <c r="D530" s="66" t="s">
        <v>1507</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0</v>
      </c>
    </row>
    <row r="531" spans="1:61" s="253" customFormat="1" ht="15.75">
      <c r="A531" s="517"/>
      <c r="B531" s="507"/>
      <c r="C531" s="252"/>
      <c r="D531" s="351" t="s">
        <v>1508</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2"/>
      <c r="C532" s="252"/>
      <c r="D532" s="351" t="s">
        <v>1509</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2"/>
      <c r="C533" s="252"/>
      <c r="D533" s="351" t="s">
        <v>1510</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2"/>
      <c r="C534" s="252"/>
      <c r="D534" s="351" t="s">
        <v>1511</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1"/>
      <c r="B535" s="593"/>
      <c r="C535" s="205"/>
      <c r="D535" s="13" t="s">
        <v>406</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16" t="s">
        <v>1275</v>
      </c>
      <c r="B536" s="537" t="s">
        <v>1367</v>
      </c>
      <c r="C536" s="195"/>
      <c r="D536" s="216" t="s">
        <v>1053</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17"/>
      <c r="B537" s="507"/>
      <c r="C537" s="500" t="s">
        <v>239</v>
      </c>
      <c r="D537" s="217" t="s">
        <v>240</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17"/>
      <c r="B538" s="507"/>
      <c r="C538" s="501"/>
      <c r="D538" s="352" t="s">
        <v>241</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17"/>
      <c r="B539" s="507"/>
      <c r="C539" s="501"/>
      <c r="D539" s="352" t="s">
        <v>271</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17"/>
      <c r="B540" s="507"/>
      <c r="C540" s="501"/>
      <c r="D540" s="352" t="s">
        <v>272</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17"/>
      <c r="B541" s="507"/>
      <c r="C541" s="539"/>
      <c r="D541" s="352" t="s">
        <v>1386</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17"/>
      <c r="B542" s="507"/>
      <c r="C542" s="135" t="s">
        <v>1387</v>
      </c>
      <c r="D542" s="217" t="s">
        <v>1388</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17"/>
      <c r="B543" s="507"/>
      <c r="C543" s="135"/>
      <c r="D543" s="217" t="s">
        <v>1389</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17"/>
      <c r="B544" s="507"/>
      <c r="C544" s="135"/>
      <c r="D544" s="217" t="s">
        <v>273</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17"/>
      <c r="B545" s="507"/>
      <c r="C545" s="135"/>
      <c r="D545" s="13" t="s">
        <v>407</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17"/>
      <c r="B546" s="507"/>
      <c r="C546" s="135"/>
      <c r="D546" s="13" t="s">
        <v>1153</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17"/>
      <c r="B547" s="507"/>
      <c r="C547" s="255"/>
      <c r="D547" s="346" t="s">
        <v>1154</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17"/>
      <c r="B548" s="507"/>
      <c r="C548" s="255"/>
      <c r="D548" s="346" t="s">
        <v>1155</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18"/>
      <c r="B549" s="538"/>
      <c r="C549" s="255"/>
      <c r="D549" s="346" t="s">
        <v>1156</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3" t="s">
        <v>1276</v>
      </c>
      <c r="B550" s="545" t="s">
        <v>274</v>
      </c>
      <c r="C550" s="167"/>
      <c r="D550" s="216" t="s">
        <v>275</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4"/>
      <c r="B551" s="546"/>
      <c r="C551" s="167" t="s">
        <v>276</v>
      </c>
      <c r="D551" s="217" t="s">
        <v>1506</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4"/>
      <c r="B552" s="546"/>
      <c r="C552" s="167"/>
      <c r="D552" s="66" t="s">
        <v>1507</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4"/>
      <c r="B553" s="546"/>
      <c r="C553" s="244"/>
      <c r="D553" s="67" t="s">
        <v>1508</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4"/>
      <c r="B554" s="546"/>
      <c r="C554" s="244"/>
      <c r="D554" s="67" t="s">
        <v>1509</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4"/>
      <c r="B555" s="546"/>
      <c r="C555" s="244"/>
      <c r="D555" s="67" t="s">
        <v>1510</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4"/>
      <c r="B556" s="546"/>
      <c r="C556" s="244"/>
      <c r="D556" s="67" t="s">
        <v>1511</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16" t="s">
        <v>838</v>
      </c>
      <c r="B560" s="537" t="s">
        <v>778</v>
      </c>
      <c r="C560" s="195"/>
      <c r="D560" s="216" t="s">
        <v>1053</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257844.4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1512</v>
      </c>
      <c r="D561" s="217" t="s">
        <v>1513</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17"/>
      <c r="B562" s="507"/>
      <c r="C562" s="167" t="s">
        <v>1514</v>
      </c>
      <c r="D562" s="217" t="s">
        <v>1515</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17"/>
      <c r="B563" s="507"/>
      <c r="C563" s="167" t="s">
        <v>1387</v>
      </c>
      <c r="D563" s="217" t="s">
        <v>1516</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18"/>
      <c r="B564" s="538"/>
      <c r="C564" s="167"/>
      <c r="D564" s="217" t="s">
        <v>28</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f>180512+70100</f>
        <v>250612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782</v>
      </c>
      <c r="B566" s="513" t="s">
        <v>1517</v>
      </c>
      <c r="C566" s="513"/>
      <c r="D566" s="513"/>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263874.54</v>
      </c>
      <c r="AA566" s="408">
        <f t="shared" si="66"/>
        <v>565935.1</v>
      </c>
    </row>
    <row r="567" spans="1:27" ht="15.75" customHeight="1">
      <c r="A567" s="543" t="s">
        <v>1447</v>
      </c>
      <c r="B567" s="545" t="s">
        <v>1055</v>
      </c>
      <c r="C567" s="195"/>
      <c r="D567" s="216" t="s">
        <v>1053</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177605.64</v>
      </c>
      <c r="AA567" s="408">
        <f t="shared" si="66"/>
        <v>0</v>
      </c>
    </row>
    <row r="568" spans="1:27" ht="31.5" customHeight="1" hidden="1">
      <c r="A568" s="544"/>
      <c r="B568" s="546"/>
      <c r="C568" s="167" t="s">
        <v>1518</v>
      </c>
      <c r="D568" s="208" t="s">
        <v>1519</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4"/>
      <c r="B569" s="546"/>
      <c r="C569" s="167" t="s">
        <v>335</v>
      </c>
      <c r="D569" s="208" t="s">
        <v>336</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4"/>
      <c r="B570" s="546"/>
      <c r="C570" s="167" t="s">
        <v>1088</v>
      </c>
      <c r="D570" s="208" t="s">
        <v>620</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4"/>
      <c r="B571" s="546"/>
      <c r="C571" s="167" t="s">
        <v>621</v>
      </c>
      <c r="D571" s="208" t="s">
        <v>555</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4"/>
      <c r="B572" s="546"/>
      <c r="C572" s="167"/>
      <c r="D572" s="208" t="s">
        <v>556</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4"/>
      <c r="B573" s="546"/>
      <c r="C573" s="148" t="s">
        <v>557</v>
      </c>
      <c r="D573" s="141" t="s">
        <v>558</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6"/>
        <v>0</v>
      </c>
    </row>
    <row r="574" spans="1:27" ht="31.5" hidden="1">
      <c r="A574" s="544"/>
      <c r="B574" s="546"/>
      <c r="C574" s="148"/>
      <c r="D574" s="259" t="s">
        <v>559</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4"/>
      <c r="B575" s="546"/>
      <c r="C575" s="148"/>
      <c r="D575" s="14" t="s">
        <v>411</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4"/>
      <c r="B576" s="546"/>
      <c r="C576" s="148"/>
      <c r="D576" s="14" t="s">
        <v>412</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53"/>
      <c r="B577" s="547"/>
      <c r="C577" s="148"/>
      <c r="D577" s="141" t="s">
        <v>560</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839</v>
      </c>
      <c r="B582" s="481" t="s">
        <v>561</v>
      </c>
      <c r="C582" s="135"/>
      <c r="D582" s="141" t="s">
        <v>562</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f>
        <v>55388.9</v>
      </c>
      <c r="AA582" s="408">
        <f t="shared" si="66"/>
        <v>162935.1</v>
      </c>
    </row>
    <row r="583" spans="1:27" ht="15.75">
      <c r="A583" s="543" t="s">
        <v>1446</v>
      </c>
      <c r="B583" s="545" t="s">
        <v>1249</v>
      </c>
      <c r="C583" s="167" t="s">
        <v>1250</v>
      </c>
      <c r="D583" s="136" t="s">
        <v>1053</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4"/>
      <c r="B584" s="546"/>
      <c r="C584" s="167"/>
      <c r="D584" s="14" t="s">
        <v>520</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4"/>
      <c r="B585" s="546"/>
      <c r="C585" s="167"/>
      <c r="D585" s="14" t="s">
        <v>521</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53"/>
      <c r="B586" s="547"/>
      <c r="C586" s="167"/>
      <c r="D586" s="14" t="s">
        <v>142</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3" t="s">
        <v>20</v>
      </c>
      <c r="B587" s="545" t="s">
        <v>1251</v>
      </c>
      <c r="C587" s="195"/>
      <c r="D587" s="216" t="s">
        <v>1053</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4"/>
      <c r="B588" s="546"/>
      <c r="C588" s="167" t="s">
        <v>1252</v>
      </c>
      <c r="D588" s="141" t="s">
        <v>1253</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4"/>
      <c r="B589" s="546"/>
      <c r="C589" s="167" t="s">
        <v>1254</v>
      </c>
      <c r="D589" s="208" t="s">
        <v>1262</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4"/>
      <c r="B590" s="546"/>
      <c r="C590" s="167" t="s">
        <v>1263</v>
      </c>
      <c r="D590" s="208" t="s">
        <v>1264</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4"/>
      <c r="B591" s="546"/>
      <c r="C591" s="167" t="s">
        <v>1265</v>
      </c>
      <c r="D591" s="141" t="s">
        <v>1266</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4"/>
      <c r="B592" s="546"/>
      <c r="C592" s="167" t="s">
        <v>1267</v>
      </c>
      <c r="D592" s="141" t="s">
        <v>876</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4"/>
      <c r="B593" s="546"/>
      <c r="C593" s="167"/>
      <c r="D593" s="208" t="s">
        <v>877</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4"/>
      <c r="B594" s="546"/>
      <c r="C594" s="167" t="s">
        <v>878</v>
      </c>
      <c r="D594" s="141" t="s">
        <v>59</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4"/>
      <c r="B595" s="546"/>
      <c r="C595" s="167"/>
      <c r="D595" s="14" t="s">
        <v>413</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4"/>
      <c r="B596" s="546"/>
      <c r="C596" s="167"/>
      <c r="D596" s="14" t="s">
        <v>414</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N596+O596+P596+Q596+R596+S596+T596-Z596</f>
        <v>0</v>
      </c>
    </row>
    <row r="597" spans="1:27" ht="31.5">
      <c r="A597" s="544"/>
      <c r="B597" s="546"/>
      <c r="C597" s="167"/>
      <c r="D597" s="262" t="s">
        <v>415</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4"/>
      <c r="B598" s="546"/>
      <c r="C598" s="167"/>
      <c r="D598" s="262" t="s">
        <v>366</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4"/>
      <c r="B599" s="546"/>
      <c r="C599" s="167"/>
      <c r="D599" s="262" t="s">
        <v>367</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4"/>
      <c r="B600" s="546"/>
      <c r="C600" s="167"/>
      <c r="D600" s="262" t="s">
        <v>368</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4"/>
      <c r="B601" s="546"/>
      <c r="C601" s="167"/>
      <c r="D601" s="263" t="s">
        <v>369</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4"/>
      <c r="B602" s="546"/>
      <c r="C602" s="167"/>
      <c r="D602" s="263" t="s">
        <v>521</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53"/>
      <c r="B603" s="547"/>
      <c r="C603" s="167"/>
      <c r="D603" s="263" t="s">
        <v>142</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1379</v>
      </c>
      <c r="B604" s="227" t="s">
        <v>1380</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783</v>
      </c>
      <c r="B606" s="513" t="s">
        <v>1270</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10" t="s">
        <v>1447</v>
      </c>
      <c r="B607" s="537" t="s">
        <v>1055</v>
      </c>
      <c r="C607" s="195"/>
      <c r="D607" s="136" t="s">
        <v>60</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11"/>
      <c r="B608" s="507"/>
      <c r="C608" s="135" t="s">
        <v>1088</v>
      </c>
      <c r="D608" s="141" t="s">
        <v>1089</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11"/>
      <c r="B609" s="507"/>
      <c r="C609" s="135" t="s">
        <v>61</v>
      </c>
      <c r="D609" s="141" t="s">
        <v>62</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784</v>
      </c>
      <c r="B611" s="513" t="s">
        <v>63</v>
      </c>
      <c r="C611" s="513"/>
      <c r="D611" s="513"/>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8985699</v>
      </c>
      <c r="U611" s="132">
        <f t="shared" si="75"/>
        <v>7390919</v>
      </c>
      <c r="V611" s="132">
        <f t="shared" si="75"/>
        <v>5705893.2</v>
      </c>
      <c r="W611" s="132">
        <f t="shared" si="75"/>
        <v>6729051.68</v>
      </c>
      <c r="X611" s="132">
        <f t="shared" si="75"/>
        <v>6799182.49</v>
      </c>
      <c r="Y611" s="132">
        <f t="shared" si="75"/>
        <v>2553177.36</v>
      </c>
      <c r="Z611" s="132">
        <f t="shared" si="75"/>
        <v>7676093.42</v>
      </c>
      <c r="AA611" s="408">
        <f t="shared" si="74"/>
        <v>27002146.6</v>
      </c>
    </row>
    <row r="612" spans="1:27" s="45" customFormat="1" ht="15.75" customHeight="1" hidden="1">
      <c r="A612" s="510" t="s">
        <v>1447</v>
      </c>
      <c r="B612" s="537" t="s">
        <v>1055</v>
      </c>
      <c r="C612" s="135"/>
      <c r="D612" s="136" t="s">
        <v>1053</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11"/>
      <c r="B613" s="507"/>
      <c r="C613" s="135" t="s">
        <v>1088</v>
      </c>
      <c r="D613" s="141" t="s">
        <v>1089</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40" t="s">
        <v>64</v>
      </c>
      <c r="C614" s="541"/>
      <c r="D614" s="542"/>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3055175.44</v>
      </c>
      <c r="AA614" s="408">
        <f t="shared" si="74"/>
        <v>4652486.84</v>
      </c>
    </row>
    <row r="615" spans="1:61" s="54" customFormat="1" ht="16.5" customHeight="1">
      <c r="A615" s="515">
        <v>100102</v>
      </c>
      <c r="B615" s="515" t="s">
        <v>65</v>
      </c>
      <c r="C615" s="135"/>
      <c r="D615" s="216" t="s">
        <v>1053</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2638124.88</v>
      </c>
      <c r="AA615" s="408">
        <f t="shared" si="74"/>
        <v>3576537.4</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68</v>
      </c>
      <c r="D616" s="217" t="s">
        <v>69</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4"/>
        <v>0</v>
      </c>
    </row>
    <row r="617" spans="1:27" s="362" customFormat="1" ht="31.5" customHeight="1">
      <c r="A617" s="515"/>
      <c r="B617" s="515"/>
      <c r="C617" s="135"/>
      <c r="D617" s="1" t="s">
        <v>111</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480000</v>
      </c>
    </row>
    <row r="618" spans="1:27" s="362" customFormat="1" ht="47.25">
      <c r="A618" s="515"/>
      <c r="B618" s="515"/>
      <c r="C618" s="135" t="s">
        <v>497</v>
      </c>
      <c r="D618" s="1" t="s">
        <v>429</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11127.6+263193.14+5370.58+39739.87+209268.63+9494.4+74766+373+24075+175466.01+5197+7232.4+389567.07+352003.33</f>
        <v>1566874.03</v>
      </c>
      <c r="AA618" s="408">
        <f t="shared" si="74"/>
        <v>2447683.97</v>
      </c>
    </row>
    <row r="619" spans="1:27" s="362" customFormat="1" ht="31.5">
      <c r="A619" s="515"/>
      <c r="B619" s="515"/>
      <c r="C619" s="135" t="s">
        <v>499</v>
      </c>
      <c r="D619" s="1" t="s">
        <v>112</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97000</v>
      </c>
    </row>
    <row r="620" spans="1:27" s="362" customFormat="1" ht="31.5">
      <c r="A620" s="515"/>
      <c r="B620" s="515"/>
      <c r="C620" s="135" t="s">
        <v>501</v>
      </c>
      <c r="D620" s="1" t="s">
        <v>113</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10000</v>
      </c>
    </row>
    <row r="621" spans="1:27" s="362" customFormat="1" ht="31.5">
      <c r="A621" s="515"/>
      <c r="B621" s="515"/>
      <c r="C621" s="135" t="s">
        <v>1288</v>
      </c>
      <c r="D621" s="1" t="s">
        <v>114</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15"/>
      <c r="B622" s="515"/>
      <c r="C622" s="135"/>
      <c r="D622" s="1" t="s">
        <v>115</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15"/>
      <c r="B623" s="515"/>
      <c r="C623" s="135"/>
      <c r="D623" s="1" t="s">
        <v>116</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5.75">
      <c r="A624" s="515"/>
      <c r="B624" s="515"/>
      <c r="C624" s="135"/>
      <c r="D624" s="1" t="s">
        <v>541</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206820</v>
      </c>
    </row>
    <row r="625" spans="1:27" s="362" customFormat="1" ht="31.5">
      <c r="A625" s="515"/>
      <c r="B625" s="515"/>
      <c r="C625" s="135"/>
      <c r="D625" s="1" t="s">
        <v>952</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0</v>
      </c>
    </row>
    <row r="626" spans="1:27" s="362" customFormat="1" ht="15.75">
      <c r="A626" s="515"/>
      <c r="B626" s="515"/>
      <c r="C626" s="135"/>
      <c r="D626" s="1" t="s">
        <v>953</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15"/>
      <c r="B627" s="515"/>
      <c r="C627" s="135"/>
      <c r="D627" s="1" t="s">
        <v>830</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15"/>
      <c r="B628" s="515"/>
      <c r="C628" s="135"/>
      <c r="D628" s="1" t="s">
        <v>954</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100000</v>
      </c>
    </row>
    <row r="629" spans="1:61" s="54" customFormat="1" ht="15.75" customHeight="1">
      <c r="A629" s="515">
        <v>100106</v>
      </c>
      <c r="B629" s="515" t="s">
        <v>579</v>
      </c>
      <c r="C629" s="195"/>
      <c r="D629" s="216" t="s">
        <v>1053</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417050.56</v>
      </c>
      <c r="AA629" s="408">
        <f t="shared" si="74"/>
        <v>1055949.44</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109</v>
      </c>
      <c r="D630" s="1" t="s">
        <v>897</v>
      </c>
      <c r="E630" s="142"/>
      <c r="F630" s="143"/>
      <c r="G630" s="142"/>
      <c r="H630" s="418" t="s">
        <v>361</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65132.9+200366.31+60605.67+76456.8+14488.88</f>
        <v>417050.56</v>
      </c>
      <c r="AA630" s="408">
        <f t="shared" si="74"/>
        <v>542949.44</v>
      </c>
      <c r="AB630" s="491" t="s">
        <v>1030</v>
      </c>
    </row>
    <row r="631" spans="1:27" s="362" customFormat="1" ht="63">
      <c r="A631" s="515"/>
      <c r="B631" s="515"/>
      <c r="C631" s="135"/>
      <c r="D631" s="13" t="s">
        <v>898</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7">
        <v>100203</v>
      </c>
      <c r="B632" s="537" t="s">
        <v>766</v>
      </c>
      <c r="C632" s="267"/>
      <c r="D632" s="216" t="s">
        <v>1053</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860</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7">
        <v>150101</v>
      </c>
      <c r="B634" s="537" t="s">
        <v>1380</v>
      </c>
      <c r="C634" s="195"/>
      <c r="D634" s="216" t="s">
        <v>1053</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2538000</v>
      </c>
      <c r="U634" s="139">
        <f t="shared" si="80"/>
        <v>3182000</v>
      </c>
      <c r="V634" s="139">
        <f t="shared" si="80"/>
        <v>3270000</v>
      </c>
      <c r="W634" s="139">
        <f t="shared" si="80"/>
        <v>3632619.68</v>
      </c>
      <c r="X634" s="139">
        <f t="shared" si="80"/>
        <v>3681318.81</v>
      </c>
      <c r="Y634" s="139">
        <f t="shared" si="80"/>
        <v>143154.36</v>
      </c>
      <c r="Z634" s="139">
        <f t="shared" si="80"/>
        <v>1891571.81</v>
      </c>
      <c r="AA634" s="408">
        <f t="shared" si="74"/>
        <v>10419323.91</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1402</v>
      </c>
      <c r="D635" s="14" t="s">
        <v>1403</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07"/>
      <c r="B636" s="507"/>
      <c r="C636" s="266"/>
      <c r="D636" s="374" t="s">
        <v>861</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07"/>
      <c r="B637" s="507"/>
      <c r="C637" s="266"/>
      <c r="D637" s="374" t="s">
        <v>1299</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07"/>
      <c r="B638" s="507"/>
      <c r="C638" s="266"/>
      <c r="D638" s="14" t="s">
        <v>1342</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07"/>
      <c r="B639" s="507"/>
      <c r="C639" s="266"/>
      <c r="D639" s="14" t="s">
        <v>1343</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07"/>
      <c r="B640" s="507"/>
      <c r="C640" s="266"/>
      <c r="D640" s="13" t="s">
        <v>1344</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07"/>
      <c r="B641" s="507"/>
      <c r="C641" s="266"/>
      <c r="D641" s="14" t="s">
        <v>548</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07"/>
      <c r="B642" s="507"/>
      <c r="C642" s="266" t="s">
        <v>1365</v>
      </c>
      <c r="D642" s="1" t="s">
        <v>549</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07"/>
      <c r="B643" s="507"/>
      <c r="C643" s="266" t="s">
        <v>205</v>
      </c>
      <c r="D643" s="1" t="s">
        <v>945</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4"/>
        <v>2165000</v>
      </c>
    </row>
    <row r="644" spans="1:27" s="362" customFormat="1" ht="31.5">
      <c r="A644" s="507"/>
      <c r="B644" s="507"/>
      <c r="C644" s="266" t="s">
        <v>207</v>
      </c>
      <c r="D644" s="14" t="s">
        <v>550</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07"/>
      <c r="B645" s="507"/>
      <c r="C645" s="266" t="s">
        <v>209</v>
      </c>
      <c r="D645" s="14" t="s">
        <v>913</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07"/>
      <c r="B646" s="507"/>
      <c r="C646" s="266" t="s">
        <v>211</v>
      </c>
      <c r="D646" s="14" t="s">
        <v>914</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07"/>
      <c r="B647" s="507"/>
      <c r="C647" s="266"/>
      <c r="D647" s="14" t="s">
        <v>915</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2"/>
      <c r="B648" s="592"/>
      <c r="C648" s="266" t="s">
        <v>213</v>
      </c>
      <c r="D648" s="13" t="s">
        <v>1338</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2"/>
      <c r="B649" s="592"/>
      <c r="C649" s="266"/>
      <c r="D649" s="14" t="s">
        <v>1339</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2"/>
      <c r="B650" s="592"/>
      <c r="C650" s="266"/>
      <c r="D650" s="370" t="s">
        <v>206</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2"/>
      <c r="B651" s="592"/>
      <c r="C651" s="266"/>
      <c r="D651" s="14" t="s">
        <v>542</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2"/>
      <c r="B652" s="592"/>
      <c r="C652" s="266"/>
      <c r="D652" s="14" t="s">
        <v>543</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1500000-49000-12000</f>
        <v>1439000</v>
      </c>
      <c r="U652" s="408">
        <f>2500000-28000</f>
        <v>2472000</v>
      </c>
      <c r="V652" s="408">
        <f>2500000-30000</f>
        <v>2470000</v>
      </c>
      <c r="W652" s="408">
        <f>2500000-1584000+1000000-95000</f>
        <v>1821000</v>
      </c>
      <c r="X652" s="408">
        <f>1500000+1584000+49000+165000</f>
        <v>3298000</v>
      </c>
      <c r="Y652" s="408">
        <v>143154.36</v>
      </c>
      <c r="Z652" s="408"/>
      <c r="AA652" s="408">
        <f t="shared" si="74"/>
        <v>4999000</v>
      </c>
    </row>
    <row r="653" spans="1:27" s="362" customFormat="1" ht="31.5">
      <c r="A653" s="592"/>
      <c r="B653" s="592"/>
      <c r="C653" s="266"/>
      <c r="D653" s="14" t="s">
        <v>544</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2"/>
      <c r="B654" s="592"/>
      <c r="C654" s="266"/>
      <c r="D654" s="1" t="s">
        <v>507</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500000</v>
      </c>
    </row>
    <row r="655" spans="1:27" s="362" customFormat="1" ht="31.5">
      <c r="A655" s="592"/>
      <c r="B655" s="592"/>
      <c r="C655" s="266"/>
      <c r="D655" s="375" t="s">
        <v>292</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34300</v>
      </c>
    </row>
    <row r="656" spans="1:27" s="362" customFormat="1" ht="31.5">
      <c r="A656" s="592"/>
      <c r="B656" s="592"/>
      <c r="C656" s="266"/>
      <c r="D656" s="375" t="s">
        <v>293</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0</v>
      </c>
    </row>
    <row r="657" spans="1:27" s="362" customFormat="1" ht="32.25" customHeight="1">
      <c r="A657" s="593"/>
      <c r="B657" s="593"/>
      <c r="C657" s="266"/>
      <c r="D657" s="14" t="s">
        <v>925</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492">
        <v>170603</v>
      </c>
      <c r="B658" s="492" t="s">
        <v>926</v>
      </c>
      <c r="C658" s="266"/>
      <c r="D658" s="71" t="s">
        <v>1053</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493"/>
      <c r="B659" s="493"/>
      <c r="C659" s="266"/>
      <c r="D659" s="14" t="s">
        <v>921</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494"/>
      <c r="B660" s="494"/>
      <c r="C660" s="266"/>
      <c r="D660" s="14" t="s">
        <v>922</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N660+O660+P660+Q660+R660+S660+T660-Z660</f>
        <v>745470</v>
      </c>
    </row>
    <row r="661" spans="1:61" s="28" customFormat="1" ht="15.75" customHeight="1">
      <c r="A661" s="492">
        <v>170703</v>
      </c>
      <c r="B661" s="492" t="s">
        <v>1239</v>
      </c>
      <c r="C661" s="270"/>
      <c r="D661" s="71" t="s">
        <v>1053</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493"/>
      <c r="B662" s="493"/>
      <c r="C662" s="266"/>
      <c r="D662" s="14" t="s">
        <v>156</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1100000</v>
      </c>
    </row>
    <row r="663" spans="1:61" s="28" customFormat="1" ht="15.75" customHeight="1">
      <c r="A663" s="537">
        <v>180409</v>
      </c>
      <c r="B663" s="537" t="s">
        <v>23</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2700629</v>
      </c>
      <c r="U663" s="139">
        <f t="shared" si="85"/>
        <v>2304300</v>
      </c>
      <c r="V663" s="139">
        <f t="shared" si="85"/>
        <v>1021300</v>
      </c>
      <c r="W663" s="139">
        <f t="shared" si="85"/>
        <v>574662</v>
      </c>
      <c r="X663" s="139">
        <f t="shared" si="85"/>
        <v>201818</v>
      </c>
      <c r="Y663" s="139">
        <f t="shared" si="85"/>
        <v>194715</v>
      </c>
      <c r="Z663" s="139">
        <f t="shared" si="85"/>
        <v>2713348.17</v>
      </c>
      <c r="AA663" s="408">
        <f t="shared" si="83"/>
        <v>10084863.85</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1006</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5250278.51</v>
      </c>
    </row>
    <row r="665" spans="1:27" s="369" customFormat="1" ht="31.5">
      <c r="A665" s="507"/>
      <c r="B665" s="507"/>
      <c r="C665" s="135" t="s">
        <v>1007</v>
      </c>
      <c r="D665" s="379" t="s">
        <v>157</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07"/>
      <c r="B666" s="507"/>
      <c r="C666" s="135" t="s">
        <v>216</v>
      </c>
      <c r="D666" s="75" t="s">
        <v>158</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549300</v>
      </c>
    </row>
    <row r="667" spans="1:27" s="369" customFormat="1" ht="15.75">
      <c r="A667" s="507"/>
      <c r="B667" s="507"/>
      <c r="C667" s="135"/>
      <c r="D667" s="75" t="s">
        <v>159</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0</v>
      </c>
    </row>
    <row r="668" spans="1:27" s="369" customFormat="1" ht="47.25">
      <c r="A668" s="507"/>
      <c r="B668" s="507"/>
      <c r="C668" s="135"/>
      <c r="D668" s="75" t="s">
        <v>948</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07"/>
      <c r="B669" s="507"/>
      <c r="C669" s="135"/>
      <c r="D669" s="75" t="s">
        <v>949</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07"/>
      <c r="B670" s="507"/>
      <c r="C670" s="135"/>
      <c r="D670" s="75" t="s">
        <v>196</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07"/>
      <c r="B671" s="507"/>
      <c r="C671" s="135"/>
      <c r="D671" s="75" t="s">
        <v>566</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07"/>
      <c r="B672" s="507"/>
      <c r="C672" s="135"/>
      <c r="D672" s="75" t="s">
        <v>1322</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07"/>
      <c r="B673" s="507"/>
      <c r="C673" s="135"/>
      <c r="D673" s="272" t="s">
        <v>1600</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12000</v>
      </c>
      <c r="U673" s="169">
        <f t="shared" si="87"/>
        <v>28000</v>
      </c>
      <c r="V673" s="169">
        <f t="shared" si="87"/>
        <v>30000</v>
      </c>
      <c r="W673" s="169">
        <f t="shared" si="87"/>
        <v>95000</v>
      </c>
      <c r="X673" s="169">
        <f t="shared" si="87"/>
        <v>135000</v>
      </c>
      <c r="Y673" s="169">
        <f t="shared" si="87"/>
        <v>0</v>
      </c>
      <c r="Z673" s="169">
        <f t="shared" si="87"/>
        <v>0</v>
      </c>
      <c r="AA673" s="408">
        <f t="shared" si="83"/>
        <v>12000</v>
      </c>
    </row>
    <row r="674" spans="1:27" s="30" customFormat="1" ht="15.75">
      <c r="A674" s="507"/>
      <c r="B674" s="507"/>
      <c r="C674" s="135"/>
      <c r="D674" s="276" t="s">
        <v>1323</v>
      </c>
      <c r="E674" s="142"/>
      <c r="F674" s="143"/>
      <c r="G674" s="142"/>
      <c r="H674" s="418">
        <v>3210</v>
      </c>
      <c r="I674" s="144">
        <v>300000</v>
      </c>
      <c r="J674" s="144"/>
      <c r="K674" s="169"/>
      <c r="L674" s="144">
        <v>300000</v>
      </c>
      <c r="M674" s="169"/>
      <c r="N674" s="408"/>
      <c r="O674" s="440"/>
      <c r="P674" s="440"/>
      <c r="Q674" s="440"/>
      <c r="R674" s="440"/>
      <c r="S674" s="440"/>
      <c r="T674" s="440">
        <v>12000</v>
      </c>
      <c r="U674" s="440">
        <v>28000</v>
      </c>
      <c r="V674" s="440">
        <v>30000</v>
      </c>
      <c r="W674" s="440">
        <f>300000-300000+95000</f>
        <v>95000</v>
      </c>
      <c r="X674" s="440">
        <f>300000-165000</f>
        <v>135000</v>
      </c>
      <c r="Y674" s="440"/>
      <c r="Z674" s="440"/>
      <c r="AA674" s="408">
        <f t="shared" si="83"/>
        <v>12000</v>
      </c>
    </row>
    <row r="675" spans="1:27" s="30" customFormat="1" ht="31.5">
      <c r="A675" s="507"/>
      <c r="B675" s="507"/>
      <c r="C675" s="274" t="s">
        <v>1161</v>
      </c>
      <c r="D675" s="73" t="s">
        <v>1162</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07"/>
      <c r="B676" s="507"/>
      <c r="C676" s="274"/>
      <c r="D676" s="75" t="s">
        <v>1324</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07"/>
      <c r="B677" s="507"/>
      <c r="C677" s="274"/>
      <c r="D677" s="75" t="s">
        <v>967</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07"/>
      <c r="B678" s="507"/>
      <c r="C678" s="274"/>
      <c r="D678" s="75" t="s">
        <v>968</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07"/>
      <c r="B679" s="507"/>
      <c r="C679" s="135"/>
      <c r="D679" s="225" t="s">
        <v>848</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07"/>
      <c r="B680" s="507"/>
      <c r="C680" s="135" t="s">
        <v>849</v>
      </c>
      <c r="D680" s="379" t="s">
        <v>969</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07"/>
      <c r="B681" s="507"/>
      <c r="C681" s="135"/>
      <c r="D681" s="75" t="s">
        <v>970</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07"/>
      <c r="B682" s="507"/>
      <c r="C682" s="135" t="s">
        <v>1291</v>
      </c>
      <c r="D682" s="75" t="s">
        <v>971</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07"/>
      <c r="B683" s="507"/>
      <c r="C683" s="135"/>
      <c r="D683" s="75" t="s">
        <v>972</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07"/>
      <c r="B684" s="507"/>
      <c r="C684" s="135"/>
      <c r="D684" s="75" t="s">
        <v>973</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07"/>
      <c r="B685" s="507"/>
      <c r="C685" s="135"/>
      <c r="D685" s="379" t="s">
        <v>1292</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07"/>
      <c r="B686" s="507"/>
      <c r="C686" s="166"/>
      <c r="D686" s="272" t="s">
        <v>488</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07"/>
      <c r="B697" s="507"/>
      <c r="C697" s="135"/>
      <c r="D697" s="272" t="s">
        <v>99</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990812.12</v>
      </c>
      <c r="AA697" s="408">
        <f t="shared" si="83"/>
        <v>1577661.63</v>
      </c>
    </row>
    <row r="698" spans="1:27" s="369" customFormat="1" ht="31.5">
      <c r="A698" s="507"/>
      <c r="B698" s="507"/>
      <c r="C698" s="135" t="s">
        <v>1303</v>
      </c>
      <c r="D698" s="379" t="s">
        <v>974</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07"/>
      <c r="B699" s="507"/>
      <c r="C699" s="135" t="s">
        <v>493</v>
      </c>
      <c r="D699" s="379" t="s">
        <v>586</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0</v>
      </c>
    </row>
    <row r="700" spans="1:27" s="362" customFormat="1" ht="31.5">
      <c r="A700" s="507"/>
      <c r="B700" s="507"/>
      <c r="C700" s="135" t="s">
        <v>462</v>
      </c>
      <c r="D700" s="379" t="s">
        <v>587</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07"/>
      <c r="B701" s="507"/>
      <c r="C701" s="135" t="s">
        <v>137</v>
      </c>
      <c r="D701" s="379" t="s">
        <v>530</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3"/>
        <v>122123</v>
      </c>
    </row>
    <row r="702" spans="1:27" s="362" customFormat="1" ht="31.5">
      <c r="A702" s="507"/>
      <c r="B702" s="507"/>
      <c r="C702" s="135" t="s">
        <v>1348</v>
      </c>
      <c r="D702" s="379" t="s">
        <v>588</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07"/>
      <c r="B703" s="507"/>
      <c r="C703" s="135" t="s">
        <v>570</v>
      </c>
      <c r="D703" s="379" t="s">
        <v>589</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3"/>
        <v>50070</v>
      </c>
    </row>
    <row r="704" spans="1:27" s="362" customFormat="1" ht="31.5">
      <c r="A704" s="507"/>
      <c r="B704" s="507"/>
      <c r="C704" s="135" t="s">
        <v>1354</v>
      </c>
      <c r="D704" s="75" t="s">
        <v>590</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3"/>
        <v>296733</v>
      </c>
    </row>
    <row r="705" spans="1:27" s="362" customFormat="1" ht="31.5">
      <c r="A705" s="507"/>
      <c r="B705" s="507"/>
      <c r="C705" s="135"/>
      <c r="D705" s="75" t="s">
        <v>591</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3"/>
        <v>103743.75</v>
      </c>
    </row>
    <row r="706" spans="1:27" s="362" customFormat="1" ht="31.5">
      <c r="A706" s="507"/>
      <c r="B706" s="507"/>
      <c r="C706" s="135"/>
      <c r="D706" s="75" t="s">
        <v>1017</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3"/>
        <v>19440</v>
      </c>
    </row>
    <row r="707" spans="1:27" s="362" customFormat="1" ht="31.5">
      <c r="A707" s="507"/>
      <c r="B707" s="507"/>
      <c r="C707" s="135"/>
      <c r="D707" s="75" t="s">
        <v>1018</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3"/>
        <v>27456</v>
      </c>
    </row>
    <row r="708" spans="1:27" s="362" customFormat="1" ht="30.75" customHeight="1">
      <c r="A708" s="507"/>
      <c r="B708" s="507"/>
      <c r="C708" s="135"/>
      <c r="D708" s="75" t="s">
        <v>891</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3"/>
        <v>31680</v>
      </c>
    </row>
    <row r="709" spans="1:27" s="362" customFormat="1" ht="31.5">
      <c r="A709" s="507"/>
      <c r="B709" s="507"/>
      <c r="C709" s="135"/>
      <c r="D709" s="75" t="s">
        <v>1027</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3"/>
        <v>32606</v>
      </c>
    </row>
    <row r="710" spans="1:27" s="362" customFormat="1" ht="15.75">
      <c r="A710" s="507"/>
      <c r="B710" s="507"/>
      <c r="C710" s="135"/>
      <c r="D710" s="380" t="s">
        <v>1131</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07"/>
      <c r="B711" s="507"/>
      <c r="C711" s="135"/>
      <c r="D711" s="75" t="s">
        <v>1028</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07"/>
      <c r="B712" s="507"/>
      <c r="C712" s="135"/>
      <c r="D712" s="381" t="s">
        <v>1109</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07"/>
      <c r="B713" s="507"/>
      <c r="C713" s="135"/>
      <c r="D713" s="75" t="s">
        <v>721</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07"/>
      <c r="B714" s="507"/>
      <c r="C714" s="135"/>
      <c r="D714" s="75" t="s">
        <v>722</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07"/>
      <c r="B715" s="507"/>
      <c r="C715" s="135"/>
      <c r="D715" s="75" t="s">
        <v>360</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07"/>
      <c r="B716" s="507"/>
      <c r="C716" s="135"/>
      <c r="D716" s="75" t="s">
        <v>1182</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07"/>
      <c r="B717" s="507"/>
      <c r="C717" s="135"/>
      <c r="D717" s="75" t="s">
        <v>1029</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07"/>
      <c r="B718" s="507"/>
      <c r="C718" s="135"/>
      <c r="D718" s="75" t="s">
        <v>1460</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07"/>
      <c r="B719" s="507"/>
      <c r="C719" s="135"/>
      <c r="D719" s="75" t="s">
        <v>242</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3"/>
        <v>80000</v>
      </c>
    </row>
    <row r="720" spans="1:27" s="362" customFormat="1" ht="31.5">
      <c r="A720" s="507"/>
      <c r="B720" s="507"/>
      <c r="C720" s="135"/>
      <c r="D720" s="379" t="s">
        <v>243</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07"/>
      <c r="B721" s="507"/>
      <c r="C721" s="135"/>
      <c r="D721" s="75" t="s">
        <v>1408</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3"/>
        <v>111122</v>
      </c>
    </row>
    <row r="722" spans="1:27" s="362" customFormat="1" ht="31.5">
      <c r="A722" s="507"/>
      <c r="B722" s="507"/>
      <c r="C722" s="135"/>
      <c r="D722" s="75" t="s">
        <v>1409</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07"/>
      <c r="B723" s="507"/>
      <c r="C723" s="135"/>
      <c r="D723" s="75" t="s">
        <v>1316</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3"/>
        <v>200000</v>
      </c>
    </row>
    <row r="724" spans="1:27" s="362" customFormat="1" ht="31.5">
      <c r="A724" s="507"/>
      <c r="B724" s="507"/>
      <c r="C724" s="135"/>
      <c r="D724" s="75" t="s">
        <v>1410</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N724+O724+P724+Q724+R724+S724+T724-Z724</f>
        <v>50000</v>
      </c>
    </row>
    <row r="725" spans="1:27" s="362" customFormat="1" ht="31.5">
      <c r="A725" s="507"/>
      <c r="B725" s="507"/>
      <c r="C725" s="135"/>
      <c r="D725" s="75" t="s">
        <v>624</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07"/>
      <c r="B726" s="507"/>
      <c r="C726" s="135"/>
      <c r="D726" s="75" t="s">
        <v>1411</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07"/>
      <c r="B727" s="507"/>
      <c r="C727" s="135"/>
      <c r="D727" s="75" t="s">
        <v>575</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0</v>
      </c>
    </row>
    <row r="728" spans="1:27" s="362" customFormat="1" ht="31.5">
      <c r="A728" s="507"/>
      <c r="B728" s="507"/>
      <c r="C728" s="135"/>
      <c r="D728" s="379" t="s">
        <v>103</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07"/>
      <c r="B729" s="507"/>
      <c r="C729" s="135"/>
      <c r="D729" s="75" t="s">
        <v>576</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07"/>
      <c r="B730" s="507"/>
      <c r="C730" s="135"/>
      <c r="D730" s="75" t="s">
        <v>577</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0</v>
      </c>
    </row>
    <row r="731" spans="1:27" s="30" customFormat="1" ht="15.75">
      <c r="A731" s="507"/>
      <c r="B731" s="507"/>
      <c r="C731" s="266"/>
      <c r="D731" s="225" t="s">
        <v>256</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133700</v>
      </c>
    </row>
    <row r="732" spans="1:27" s="30" customFormat="1" ht="15.75">
      <c r="A732" s="507"/>
      <c r="B732" s="507"/>
      <c r="C732" s="266" t="s">
        <v>257</v>
      </c>
      <c r="D732" s="276" t="s">
        <v>261</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07"/>
      <c r="B733" s="507"/>
      <c r="C733" s="266" t="s">
        <v>260</v>
      </c>
      <c r="D733" s="276" t="s">
        <v>223</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0</v>
      </c>
    </row>
    <row r="734" spans="1:27" s="30" customFormat="1" ht="22.5" customHeight="1">
      <c r="A734" s="507"/>
      <c r="B734" s="496"/>
      <c r="C734" s="407"/>
      <c r="D734" s="283" t="s">
        <v>262</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0</v>
      </c>
      <c r="AA734" s="408">
        <f t="shared" si="92"/>
        <v>145867</v>
      </c>
    </row>
    <row r="735" spans="1:27" s="30" customFormat="1" ht="21" customHeight="1">
      <c r="A735" s="507"/>
      <c r="B735" s="496"/>
      <c r="C735" s="266" t="s">
        <v>260</v>
      </c>
      <c r="D735" s="285" t="s">
        <v>264</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2"/>
        <v>145867</v>
      </c>
    </row>
    <row r="736" spans="1:27" s="30" customFormat="1" ht="19.5" customHeight="1">
      <c r="A736" s="507"/>
      <c r="B736" s="507"/>
      <c r="C736" s="36"/>
      <c r="D736" s="272" t="s">
        <v>266</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07"/>
      <c r="B737" s="507"/>
      <c r="C737" s="266" t="s">
        <v>260</v>
      </c>
      <c r="D737" s="285" t="s">
        <v>264</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495">
        <v>210110</v>
      </c>
      <c r="B738" s="515" t="s">
        <v>268</v>
      </c>
      <c r="C738" s="195"/>
      <c r="D738" s="216" t="s">
        <v>1053</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495"/>
      <c r="B739" s="515"/>
      <c r="C739" s="135"/>
      <c r="D739" s="217" t="s">
        <v>609</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13" t="s">
        <v>786</v>
      </c>
      <c r="C741" s="513"/>
      <c r="D741" s="513"/>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6217789.22</v>
      </c>
      <c r="AA741" s="408">
        <f t="shared" si="92"/>
        <v>35573903.83</v>
      </c>
    </row>
    <row r="742" spans="1:27" s="30" customFormat="1" ht="18.75" customHeight="1">
      <c r="A742" s="510" t="s">
        <v>1447</v>
      </c>
      <c r="B742" s="537" t="s">
        <v>1055</v>
      </c>
      <c r="C742" s="195"/>
      <c r="D742" s="136" t="s">
        <v>1053</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11"/>
      <c r="B743" s="507"/>
      <c r="C743" s="135" t="s">
        <v>1425</v>
      </c>
      <c r="D743" s="141" t="s">
        <v>1426</v>
      </c>
      <c r="E743" s="142"/>
      <c r="F743" s="143"/>
      <c r="G743" s="142"/>
      <c r="H743" s="418"/>
      <c r="I743" s="144" t="e">
        <f>J743+K743+L743+M743+#REF!+#REF!</f>
        <v>#REF!</v>
      </c>
      <c r="J743" s="144"/>
      <c r="K743" s="144"/>
      <c r="L743" s="144"/>
      <c r="M743" s="144"/>
      <c r="N743" s="408" t="s">
        <v>1427</v>
      </c>
      <c r="O743" s="408"/>
      <c r="P743" s="408"/>
      <c r="Q743" s="408"/>
      <c r="R743" s="408"/>
      <c r="S743" s="408"/>
      <c r="T743" s="408"/>
      <c r="U743" s="408"/>
      <c r="V743" s="408"/>
      <c r="W743" s="408"/>
      <c r="X743" s="408"/>
      <c r="Y743" s="408"/>
      <c r="Z743" s="408"/>
      <c r="AA743" s="408" t="e">
        <f t="shared" si="92"/>
        <v>#VALUE!</v>
      </c>
    </row>
    <row r="744" spans="1:27" ht="15.75" hidden="1">
      <c r="A744" s="511"/>
      <c r="B744" s="507"/>
      <c r="C744" s="135" t="s">
        <v>1428</v>
      </c>
      <c r="D744" s="141" t="s">
        <v>1429</v>
      </c>
      <c r="E744" s="142"/>
      <c r="F744" s="143"/>
      <c r="G744" s="142"/>
      <c r="H744" s="418"/>
      <c r="I744" s="144" t="e">
        <f>J744+K744+L744+M744+#REF!+#REF!</f>
        <v>#REF!</v>
      </c>
      <c r="J744" s="144"/>
      <c r="K744" s="144"/>
      <c r="L744" s="144"/>
      <c r="M744" s="144"/>
      <c r="N744" s="408" t="s">
        <v>1427</v>
      </c>
      <c r="O744" s="408"/>
      <c r="P744" s="408"/>
      <c r="Q744" s="408"/>
      <c r="R744" s="408"/>
      <c r="S744" s="408"/>
      <c r="T744" s="408"/>
      <c r="U744" s="408"/>
      <c r="V744" s="408"/>
      <c r="W744" s="408"/>
      <c r="X744" s="408"/>
      <c r="Y744" s="408"/>
      <c r="Z744" s="408"/>
      <c r="AA744" s="408" t="e">
        <f t="shared" si="92"/>
        <v>#VALUE!</v>
      </c>
    </row>
    <row r="745" spans="1:27" ht="31.5" hidden="1">
      <c r="A745" s="511"/>
      <c r="B745" s="507"/>
      <c r="C745" s="135" t="s">
        <v>1430</v>
      </c>
      <c r="D745" s="141" t="s">
        <v>1431</v>
      </c>
      <c r="E745" s="142"/>
      <c r="F745" s="143"/>
      <c r="G745" s="142"/>
      <c r="H745" s="418"/>
      <c r="I745" s="144" t="e">
        <f>J745+K745+L745+M745+#REF!+#REF!</f>
        <v>#REF!</v>
      </c>
      <c r="J745" s="144"/>
      <c r="K745" s="144"/>
      <c r="L745" s="144"/>
      <c r="M745" s="144"/>
      <c r="N745" s="408" t="s">
        <v>1427</v>
      </c>
      <c r="O745" s="408"/>
      <c r="P745" s="408"/>
      <c r="Q745" s="408"/>
      <c r="R745" s="408"/>
      <c r="S745" s="408"/>
      <c r="T745" s="408"/>
      <c r="U745" s="408"/>
      <c r="V745" s="408"/>
      <c r="W745" s="408"/>
      <c r="X745" s="408"/>
      <c r="Y745" s="408"/>
      <c r="Z745" s="408"/>
      <c r="AA745" s="408" t="e">
        <f t="shared" si="92"/>
        <v>#VALUE!</v>
      </c>
    </row>
    <row r="746" spans="1:27" s="45" customFormat="1" ht="31.5">
      <c r="A746" s="592"/>
      <c r="B746" s="592"/>
      <c r="C746" s="135" t="s">
        <v>1088</v>
      </c>
      <c r="D746" s="141" t="s">
        <v>620</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3"/>
      <c r="B747" s="593"/>
      <c r="C747" s="135" t="s">
        <v>61</v>
      </c>
      <c r="D747" s="141" t="s">
        <v>62</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10" t="s">
        <v>1279</v>
      </c>
      <c r="B748" s="537" t="s">
        <v>1280</v>
      </c>
      <c r="C748" s="195"/>
      <c r="D748" s="136" t="s">
        <v>60</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118000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1432</v>
      </c>
      <c r="D749" s="141" t="s">
        <v>1433</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610</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88000</v>
      </c>
    </row>
    <row r="751" spans="1:27" s="362" customFormat="1" ht="15.75">
      <c r="A751" s="357"/>
      <c r="B751" s="356"/>
      <c r="C751" s="135"/>
      <c r="D751" s="14" t="s">
        <v>611</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14" t="s">
        <v>1281</v>
      </c>
      <c r="B752" s="515" t="s">
        <v>1102</v>
      </c>
      <c r="C752" s="195"/>
      <c r="D752" s="136" t="s">
        <v>1053</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3130445.4</v>
      </c>
    </row>
    <row r="753" spans="1:27" ht="31.5">
      <c r="A753" s="514"/>
      <c r="B753" s="515"/>
      <c r="C753" s="135" t="s">
        <v>1434</v>
      </c>
      <c r="D753" s="14" t="s">
        <v>299</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14"/>
      <c r="B754" s="515"/>
      <c r="C754" s="135" t="s">
        <v>300</v>
      </c>
      <c r="D754" s="14" t="s">
        <v>301</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14"/>
      <c r="B755" s="515"/>
      <c r="C755" s="135" t="s">
        <v>302</v>
      </c>
      <c r="D755" s="14" t="s">
        <v>1063</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14"/>
      <c r="B756" s="515"/>
      <c r="C756" s="135"/>
      <c r="D756" s="14" t="s">
        <v>612</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14"/>
      <c r="B757" s="515"/>
      <c r="C757" s="135"/>
      <c r="D757" s="14" t="s">
        <v>613</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0</v>
      </c>
    </row>
    <row r="758" spans="1:27" s="362" customFormat="1" ht="31.5">
      <c r="A758" s="514"/>
      <c r="B758" s="515"/>
      <c r="C758" s="135"/>
      <c r="D758" s="376" t="s">
        <v>614</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14"/>
      <c r="B759" s="515"/>
      <c r="C759" s="135"/>
      <c r="D759" s="376" t="s">
        <v>615</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14"/>
      <c r="B760" s="515"/>
      <c r="C760" s="135"/>
      <c r="D760" s="14" t="s">
        <v>985</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14"/>
      <c r="B761" s="515"/>
      <c r="C761" s="135"/>
      <c r="D761" s="14" t="s">
        <v>616</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365000</v>
      </c>
    </row>
    <row r="762" spans="1:27" s="362" customFormat="1" ht="31.5" hidden="1">
      <c r="A762" s="514"/>
      <c r="B762" s="515"/>
      <c r="C762" s="135"/>
      <c r="D762" s="14" t="s">
        <v>617</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14"/>
      <c r="B763" s="515"/>
      <c r="C763" s="135"/>
      <c r="D763" s="13" t="s">
        <v>618</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14"/>
      <c r="B764" s="515"/>
      <c r="C764" s="135"/>
      <c r="D764" s="14" t="s">
        <v>619</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14"/>
      <c r="B765" s="515"/>
      <c r="C765" s="135" t="s">
        <v>982</v>
      </c>
      <c r="D765" s="14" t="s">
        <v>1037</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14"/>
      <c r="B766" s="515"/>
      <c r="C766" s="135" t="s">
        <v>984</v>
      </c>
      <c r="D766" s="14" t="s">
        <v>1038</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14" t="s">
        <v>1274</v>
      </c>
      <c r="B767" s="515" t="s">
        <v>244</v>
      </c>
      <c r="C767" s="195"/>
      <c r="D767" s="136" t="s">
        <v>1053</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14"/>
      <c r="B768" s="515"/>
      <c r="C768" s="135" t="s">
        <v>986</v>
      </c>
      <c r="D768" s="141" t="s">
        <v>564</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10" t="s">
        <v>20</v>
      </c>
      <c r="B769" s="537" t="s">
        <v>1251</v>
      </c>
      <c r="C769" s="195"/>
      <c r="D769" s="136" t="s">
        <v>1053</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555000</v>
      </c>
    </row>
    <row r="770" spans="1:27" ht="63">
      <c r="A770" s="511"/>
      <c r="B770" s="507"/>
      <c r="C770" s="135" t="s">
        <v>565</v>
      </c>
      <c r="D770" s="141" t="s">
        <v>478</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11"/>
      <c r="B771" s="507"/>
      <c r="C771" s="135"/>
      <c r="D771" s="13" t="s">
        <v>1039</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11"/>
      <c r="B772" s="507"/>
      <c r="C772" s="135"/>
      <c r="D772" s="13" t="s">
        <v>1325</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450000</v>
      </c>
    </row>
    <row r="773" spans="1:27" s="362" customFormat="1" ht="47.25">
      <c r="A773" s="511"/>
      <c r="B773" s="507"/>
      <c r="C773" s="135"/>
      <c r="D773" s="262" t="s">
        <v>1326</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2"/>
      <c r="B774" s="538"/>
      <c r="C774" s="135"/>
      <c r="D774" s="262" t="s">
        <v>994</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15000</v>
      </c>
    </row>
    <row r="775" spans="1:27" s="30" customFormat="1" ht="15.75">
      <c r="A775" s="537">
        <v>100203</v>
      </c>
      <c r="B775" s="537" t="s">
        <v>766</v>
      </c>
      <c r="C775" s="195"/>
      <c r="D775" s="136" t="s">
        <v>1053</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07"/>
      <c r="B776" s="507"/>
      <c r="C776" s="135" t="s">
        <v>479</v>
      </c>
      <c r="D776" s="83" t="s">
        <v>850</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07"/>
      <c r="B777" s="507"/>
      <c r="C777" s="135" t="s">
        <v>480</v>
      </c>
      <c r="D777" s="83" t="s">
        <v>879</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07"/>
      <c r="B778" s="507"/>
      <c r="C778" s="135" t="s">
        <v>880</v>
      </c>
      <c r="D778" s="83" t="s">
        <v>881</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07"/>
      <c r="B779" s="507"/>
      <c r="C779" s="135" t="s">
        <v>882</v>
      </c>
      <c r="D779" s="141" t="s">
        <v>883</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07"/>
      <c r="B780" s="507"/>
      <c r="C780" s="135" t="s">
        <v>884</v>
      </c>
      <c r="D780" s="14" t="s">
        <v>885</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07"/>
      <c r="B781" s="507"/>
      <c r="C781" s="135" t="s">
        <v>886</v>
      </c>
      <c r="D781" s="14" t="s">
        <v>887</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2"/>
      <c r="B782" s="592"/>
      <c r="C782" s="135" t="s">
        <v>888</v>
      </c>
      <c r="D782" s="14" t="s">
        <v>889</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2"/>
      <c r="B783" s="592"/>
      <c r="C783" s="135"/>
      <c r="D783" s="14" t="s">
        <v>890</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2"/>
      <c r="B784" s="592"/>
      <c r="C784" s="135"/>
      <c r="D784" s="14" t="s">
        <v>502</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2"/>
      <c r="B785" s="592"/>
      <c r="C785" s="135"/>
      <c r="D785" s="14" t="s">
        <v>229</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2"/>
      <c r="B786" s="592"/>
      <c r="C786" s="135"/>
      <c r="D786" s="13" t="s">
        <v>230</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7">
        <v>110204</v>
      </c>
      <c r="B787" s="537" t="s">
        <v>1009</v>
      </c>
      <c r="C787" s="195"/>
      <c r="D787" s="71" t="s">
        <v>1053</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38"/>
      <c r="B788" s="538"/>
      <c r="C788" s="135" t="s">
        <v>504</v>
      </c>
      <c r="D788" s="14" t="s">
        <v>505</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N788+O788+P788+Q788+R788+S788+T788-Z788</f>
        <v>0</v>
      </c>
    </row>
    <row r="789" spans="1:27" ht="15.75" hidden="1">
      <c r="A789" s="537">
        <v>110205</v>
      </c>
      <c r="B789" s="537" t="s">
        <v>1010</v>
      </c>
      <c r="C789" s="195"/>
      <c r="D789" s="71" t="s">
        <v>60</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38"/>
      <c r="B790" s="538"/>
      <c r="C790" s="135"/>
      <c r="D790" s="14" t="s">
        <v>506</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7">
        <v>130110</v>
      </c>
      <c r="B791" s="537" t="s">
        <v>1378</v>
      </c>
      <c r="C791" s="195"/>
      <c r="D791" s="71" t="s">
        <v>1053</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07"/>
      <c r="B792" s="507"/>
      <c r="C792" s="135"/>
      <c r="D792" s="14" t="s">
        <v>164</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07"/>
      <c r="B793" s="507"/>
      <c r="C793" s="135"/>
      <c r="D793" s="14" t="s">
        <v>165</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231</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35">
        <v>150101</v>
      </c>
      <c r="B795" s="535" t="s">
        <v>1380</v>
      </c>
      <c r="C795" s="195"/>
      <c r="D795" s="216" t="s">
        <v>1053</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3099825.11</v>
      </c>
      <c r="AA795" s="408">
        <f t="shared" si="104"/>
        <v>19622906.77</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166</v>
      </c>
      <c r="D796" s="141" t="s">
        <v>567</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8"/>
      <c r="B797" s="508"/>
      <c r="C797" s="306" t="s">
        <v>568</v>
      </c>
      <c r="D797" s="141" t="s">
        <v>597</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8"/>
      <c r="B798" s="508"/>
      <c r="C798" s="310"/>
      <c r="D798" s="14" t="s">
        <v>506</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8"/>
      <c r="B799" s="508"/>
      <c r="C799" s="310"/>
      <c r="D799" s="14" t="s">
        <v>598</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8"/>
      <c r="B800" s="508"/>
      <c r="C800" s="310"/>
      <c r="D800" s="14" t="s">
        <v>599</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8"/>
      <c r="B801" s="508"/>
      <c r="C801" s="306" t="s">
        <v>600</v>
      </c>
      <c r="D801" s="141" t="s">
        <v>601</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8"/>
      <c r="B802" s="508"/>
      <c r="C802" s="306" t="s">
        <v>602</v>
      </c>
      <c r="D802" s="141" t="s">
        <v>603</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8"/>
      <c r="B803" s="508"/>
      <c r="C803" s="306"/>
      <c r="D803" s="141" t="s">
        <v>235</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8"/>
      <c r="B804" s="508"/>
      <c r="C804" s="306" t="s">
        <v>236</v>
      </c>
      <c r="D804" s="217" t="s">
        <v>724</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8"/>
      <c r="B805" s="508"/>
      <c r="C805" s="266" t="s">
        <v>725</v>
      </c>
      <c r="D805" s="13" t="s">
        <v>726</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8"/>
      <c r="B806" s="508"/>
      <c r="C806" s="266" t="s">
        <v>727</v>
      </c>
      <c r="D806" s="311" t="s">
        <v>728</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8"/>
      <c r="B807" s="508"/>
      <c r="C807" s="266" t="s">
        <v>729</v>
      </c>
      <c r="D807" s="311" t="s">
        <v>730</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8"/>
      <c r="B808" s="508"/>
      <c r="C808" s="266" t="s">
        <v>1148</v>
      </c>
      <c r="D808" s="311" t="s">
        <v>1149</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8"/>
      <c r="B809" s="508"/>
      <c r="C809" s="266" t="s">
        <v>1150</v>
      </c>
      <c r="D809" s="311" t="s">
        <v>1580</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8"/>
      <c r="B810" s="508"/>
      <c r="C810" s="266" t="s">
        <v>1581</v>
      </c>
      <c r="D810" s="311" t="s">
        <v>748</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8"/>
      <c r="B811" s="508"/>
      <c r="C811" s="266" t="s">
        <v>749</v>
      </c>
      <c r="D811" s="311" t="s">
        <v>1533</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8"/>
      <c r="B812" s="508"/>
      <c r="C812" s="266" t="s">
        <v>1534</v>
      </c>
      <c r="D812" s="311" t="s">
        <v>1535</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8"/>
      <c r="B813" s="508"/>
      <c r="C813" s="266" t="s">
        <v>1536</v>
      </c>
      <c r="D813" s="311" t="s">
        <v>1537</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8"/>
      <c r="B814" s="508"/>
      <c r="C814" s="266" t="s">
        <v>1538</v>
      </c>
      <c r="D814" s="311" t="s">
        <v>1539</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8"/>
      <c r="B815" s="508"/>
      <c r="C815" s="266" t="s">
        <v>1540</v>
      </c>
      <c r="D815" s="311" t="s">
        <v>1541</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8"/>
      <c r="B816" s="508"/>
      <c r="C816" s="266" t="s">
        <v>1542</v>
      </c>
      <c r="D816" s="14" t="s">
        <v>1543</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8"/>
      <c r="B817" s="508"/>
      <c r="C817" s="266" t="s">
        <v>1544</v>
      </c>
      <c r="D817" s="14" t="s">
        <v>1545</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8"/>
      <c r="B818" s="508"/>
      <c r="C818" s="266" t="s">
        <v>1546</v>
      </c>
      <c r="D818" s="14" t="s">
        <v>1547</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8"/>
      <c r="B819" s="508"/>
      <c r="C819" s="504" t="s">
        <v>1548</v>
      </c>
      <c r="D819" s="14" t="s">
        <v>289</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8"/>
      <c r="B820" s="508"/>
      <c r="C820" s="505"/>
      <c r="D820" s="86" t="s">
        <v>290</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8"/>
      <c r="B821" s="508"/>
      <c r="C821" s="505"/>
      <c r="D821" s="86" t="s">
        <v>1034</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8"/>
      <c r="B822" s="508"/>
      <c r="C822" s="506"/>
      <c r="D822" s="86" t="s">
        <v>1035</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8"/>
      <c r="B823" s="508"/>
      <c r="C823" s="266" t="s">
        <v>1036</v>
      </c>
      <c r="D823" s="14" t="s">
        <v>1481</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8"/>
      <c r="B824" s="508"/>
      <c r="C824" s="266" t="s">
        <v>1482</v>
      </c>
      <c r="D824" s="14" t="s">
        <v>1483</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8"/>
      <c r="B825" s="508"/>
      <c r="C825" s="266" t="s">
        <v>1484</v>
      </c>
      <c r="D825" s="14" t="s">
        <v>1485</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8"/>
      <c r="B826" s="508"/>
      <c r="C826" s="266" t="s">
        <v>1499</v>
      </c>
      <c r="D826" s="14" t="s">
        <v>303</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8"/>
      <c r="B827" s="508"/>
      <c r="C827" s="266" t="s">
        <v>304</v>
      </c>
      <c r="D827" s="14" t="s">
        <v>305</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8"/>
      <c r="B828" s="508"/>
      <c r="C828" s="266" t="s">
        <v>306</v>
      </c>
      <c r="D828" s="14" t="s">
        <v>307</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8"/>
      <c r="B829" s="508"/>
      <c r="C829" s="266" t="s">
        <v>308</v>
      </c>
      <c r="D829" s="14" t="s">
        <v>309</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8"/>
      <c r="B830" s="508"/>
      <c r="C830" s="266" t="s">
        <v>310</v>
      </c>
      <c r="D830" s="14" t="s">
        <v>311</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8"/>
      <c r="B831" s="508"/>
      <c r="C831" s="266" t="s">
        <v>312</v>
      </c>
      <c r="D831" s="14" t="s">
        <v>313</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8"/>
      <c r="B832" s="508"/>
      <c r="C832" s="266" t="s">
        <v>314</v>
      </c>
      <c r="D832" s="14" t="s">
        <v>315</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8"/>
      <c r="B833" s="508"/>
      <c r="C833" s="266" t="s">
        <v>316</v>
      </c>
      <c r="D833" s="88" t="s">
        <v>317</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8"/>
      <c r="B834" s="508"/>
      <c r="C834" s="266"/>
      <c r="D834" s="88" t="s">
        <v>318</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8"/>
      <c r="B835" s="508"/>
      <c r="C835" s="266"/>
      <c r="D835" s="88" t="s">
        <v>563</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8"/>
      <c r="B836" s="508"/>
      <c r="C836" s="266"/>
      <c r="D836" s="88" t="s">
        <v>1543</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8"/>
      <c r="B837" s="508"/>
      <c r="C837" s="266"/>
      <c r="D837" s="88" t="s">
        <v>154</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8"/>
      <c r="B838" s="508"/>
      <c r="C838" s="266" t="s">
        <v>155</v>
      </c>
      <c r="D838" s="88" t="s">
        <v>1327</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8"/>
      <c r="B839" s="508"/>
      <c r="C839" s="266" t="s">
        <v>1328</v>
      </c>
      <c r="D839" s="14" t="s">
        <v>1329</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8"/>
      <c r="B840" s="508"/>
      <c r="C840" s="266" t="s">
        <v>1330</v>
      </c>
      <c r="D840" s="14" t="s">
        <v>946</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8"/>
      <c r="B841" s="508"/>
      <c r="C841" s="266" t="s">
        <v>947</v>
      </c>
      <c r="D841" s="14" t="s">
        <v>965</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8"/>
      <c r="B842" s="508"/>
      <c r="C842" s="266" t="s">
        <v>966</v>
      </c>
      <c r="D842" s="14" t="s">
        <v>251</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8"/>
      <c r="B843" s="508"/>
      <c r="C843" s="266" t="s">
        <v>252</v>
      </c>
      <c r="D843" s="14" t="s">
        <v>253</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8"/>
      <c r="B844" s="508"/>
      <c r="C844" s="266" t="s">
        <v>254</v>
      </c>
      <c r="D844" s="14" t="s">
        <v>325</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8"/>
      <c r="B845" s="508"/>
      <c r="C845" s="266" t="s">
        <v>326</v>
      </c>
      <c r="D845" s="14" t="s">
        <v>1435</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8"/>
      <c r="B847" s="508"/>
      <c r="C847" s="266" t="s">
        <v>1436</v>
      </c>
      <c r="D847" s="14" t="s">
        <v>1437</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8"/>
      <c r="B848" s="508"/>
      <c r="C848" s="266" t="s">
        <v>1438</v>
      </c>
      <c r="D848" s="14" t="s">
        <v>1439</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8"/>
      <c r="B849" s="508"/>
      <c r="C849" s="266" t="s">
        <v>1440</v>
      </c>
      <c r="D849" s="14" t="s">
        <v>1441</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8"/>
      <c r="B850" s="508"/>
      <c r="C850" s="266" t="s">
        <v>1442</v>
      </c>
      <c r="D850" s="14" t="s">
        <v>1443</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8"/>
      <c r="B851" s="508"/>
      <c r="C851" s="266" t="s">
        <v>1444</v>
      </c>
      <c r="D851" s="14" t="s">
        <v>1032</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8"/>
      <c r="B852" s="508"/>
      <c r="C852" s="266" t="s">
        <v>1033</v>
      </c>
      <c r="D852" s="14" t="s">
        <v>1500</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N852+O852+P852+Q852+R852+S852+T852-Z852</f>
        <v>0</v>
      </c>
    </row>
    <row r="853" spans="1:27" ht="15.75" hidden="1">
      <c r="A853" s="508"/>
      <c r="B853" s="508"/>
      <c r="C853" s="266" t="s">
        <v>1501</v>
      </c>
      <c r="D853" s="14" t="s">
        <v>1502</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08"/>
      <c r="B854" s="508"/>
      <c r="C854" s="266" t="s">
        <v>1503</v>
      </c>
      <c r="D854" s="14" t="s">
        <v>1504</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08"/>
      <c r="B855" s="508"/>
      <c r="C855" s="266" t="s">
        <v>1505</v>
      </c>
      <c r="D855" s="14" t="s">
        <v>338</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08"/>
      <c r="B856" s="508"/>
      <c r="C856" s="306" t="s">
        <v>339</v>
      </c>
      <c r="D856" s="14" t="s">
        <v>340</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08"/>
      <c r="B858" s="508"/>
      <c r="C858" s="306" t="s">
        <v>341</v>
      </c>
      <c r="D858" s="14" t="s">
        <v>342</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08"/>
      <c r="B859" s="508"/>
      <c r="C859" s="306"/>
      <c r="D859" s="14" t="s">
        <v>436</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08"/>
      <c r="B860" s="508"/>
      <c r="C860" s="306" t="s">
        <v>437</v>
      </c>
      <c r="D860" s="14" t="s">
        <v>438</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08"/>
      <c r="B861" s="508"/>
      <c r="C861" s="306"/>
      <c r="D861" s="14" t="s">
        <v>77</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08"/>
      <c r="B862" s="508"/>
      <c r="C862" s="306"/>
      <c r="D862" s="14" t="s">
        <v>1</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08"/>
      <c r="B863" s="508"/>
      <c r="C863" s="306"/>
      <c r="D863" s="14" t="s">
        <v>78</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08"/>
      <c r="B864" s="508"/>
      <c r="C864" s="306"/>
      <c r="D864" s="1" t="s">
        <v>232</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08"/>
      <c r="B865" s="508"/>
      <c r="C865" s="306"/>
      <c r="D865" s="1" t="s">
        <v>233</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08"/>
      <c r="B866" s="508"/>
      <c r="C866" s="306"/>
      <c r="D866" s="1" t="s">
        <v>234</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08"/>
      <c r="B867" s="508"/>
      <c r="C867" s="306"/>
      <c r="D867" s="1" t="s">
        <v>997</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240000</v>
      </c>
    </row>
    <row r="868" spans="1:27" s="362" customFormat="1" ht="31.5">
      <c r="A868" s="508"/>
      <c r="B868" s="508"/>
      <c r="C868" s="306"/>
      <c r="D868" s="1" t="s">
        <v>1469</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100000</v>
      </c>
    </row>
    <row r="869" spans="1:27" s="362" customFormat="1" ht="31.5">
      <c r="A869" s="508"/>
      <c r="B869" s="508"/>
      <c r="C869" s="306"/>
      <c r="D869" s="13" t="s">
        <v>1470</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08"/>
      <c r="B870" s="508"/>
      <c r="C870" s="306"/>
      <c r="D870" s="13" t="s">
        <v>651</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08"/>
      <c r="B871" s="508"/>
      <c r="C871" s="306"/>
      <c r="D871" s="14" t="s">
        <v>594</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0</v>
      </c>
    </row>
    <row r="872" spans="1:27" s="362" customFormat="1" ht="47.25">
      <c r="A872" s="508"/>
      <c r="B872" s="508"/>
      <c r="C872" s="306"/>
      <c r="D872" s="376" t="s">
        <v>595</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100000</v>
      </c>
    </row>
    <row r="873" spans="1:27" s="362" customFormat="1" ht="31.5">
      <c r="A873" s="508"/>
      <c r="B873" s="508"/>
      <c r="C873" s="306"/>
      <c r="D873" s="14" t="s">
        <v>596</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v>61377.3</v>
      </c>
      <c r="AA873" s="408">
        <f t="shared" si="112"/>
        <v>153622.7</v>
      </c>
    </row>
    <row r="874" spans="1:27" s="362" customFormat="1" ht="47.25">
      <c r="A874" s="508"/>
      <c r="B874" s="508"/>
      <c r="C874" s="306"/>
      <c r="D874" s="376" t="s">
        <v>1020</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08"/>
      <c r="B875" s="508"/>
      <c r="C875" s="306"/>
      <c r="D875" s="13" t="s">
        <v>1021</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08"/>
      <c r="B876" s="508"/>
      <c r="C876" s="306"/>
      <c r="D876" s="13" t="s">
        <v>1022</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08"/>
      <c r="B877" s="508"/>
      <c r="C877" s="306"/>
      <c r="D877" s="13" t="s">
        <v>1023</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08"/>
      <c r="B878" s="508"/>
      <c r="C878" s="306"/>
      <c r="D878" s="13" t="s">
        <v>1024</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08"/>
      <c r="B879" s="508"/>
      <c r="C879" s="306"/>
      <c r="D879" s="13" t="s">
        <v>1025</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08"/>
      <c r="B880" s="508"/>
      <c r="C880" s="306"/>
      <c r="D880" s="13" t="s">
        <v>1026</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160000</v>
      </c>
    </row>
    <row r="881" spans="1:27" s="362" customFormat="1" ht="15.75">
      <c r="A881" s="508"/>
      <c r="B881" s="508"/>
      <c r="C881" s="306"/>
      <c r="D881" s="14" t="s">
        <v>1462</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08"/>
      <c r="B882" s="508"/>
      <c r="C882" s="306"/>
      <c r="D882" s="14" t="s">
        <v>1463</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08"/>
      <c r="B883" s="508"/>
      <c r="C883" s="306"/>
      <c r="D883" s="14" t="s">
        <v>1464</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08"/>
      <c r="B884" s="508"/>
      <c r="C884" s="306"/>
      <c r="D884" s="14" t="s">
        <v>1465</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08"/>
      <c r="B885" s="508"/>
      <c r="C885" s="306"/>
      <c r="D885" s="14" t="s">
        <v>1466</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08"/>
      <c r="B886" s="508"/>
      <c r="C886" s="306"/>
      <c r="D886" s="374" t="s">
        <v>1467</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0</v>
      </c>
    </row>
    <row r="887" spans="1:27" s="362" customFormat="1" ht="31.5">
      <c r="A887" s="508"/>
      <c r="B887" s="508"/>
      <c r="C887" s="306"/>
      <c r="D887" s="13" t="s">
        <v>1468</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08"/>
      <c r="B888" s="508"/>
      <c r="C888" s="306"/>
      <c r="D888" s="14" t="s">
        <v>583</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08"/>
      <c r="B889" s="508"/>
      <c r="C889" s="306"/>
      <c r="D889" s="13" t="s">
        <v>584</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08"/>
      <c r="B890" s="508"/>
      <c r="C890" s="306"/>
      <c r="D890" s="14" t="s">
        <v>585</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5000</v>
      </c>
    </row>
    <row r="891" spans="1:27" s="362" customFormat="1" ht="31.5">
      <c r="A891" s="508"/>
      <c r="B891" s="508"/>
      <c r="C891" s="306"/>
      <c r="D891" s="13" t="s">
        <v>1011</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08"/>
      <c r="B892" s="508"/>
      <c r="C892" s="306"/>
      <c r="D892" s="14" t="s">
        <v>1012</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08"/>
      <c r="B893" s="508"/>
      <c r="C893" s="306"/>
      <c r="D893" s="14" t="s">
        <v>1013</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08"/>
      <c r="B894" s="508"/>
      <c r="C894" s="306"/>
      <c r="D894" s="14" t="s">
        <v>1414</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08"/>
      <c r="B895" s="508"/>
      <c r="C895" s="306"/>
      <c r="D895" s="14" t="s">
        <v>1415</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45000</v>
      </c>
    </row>
    <row r="896" spans="1:27" s="362" customFormat="1" ht="18.75" customHeight="1">
      <c r="A896" s="508"/>
      <c r="B896" s="508"/>
      <c r="C896" s="306"/>
      <c r="D896" s="14" t="s">
        <v>657</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30000</v>
      </c>
    </row>
    <row r="897" spans="1:27" s="362" customFormat="1" ht="16.5" customHeight="1">
      <c r="A897" s="508"/>
      <c r="B897" s="508"/>
      <c r="C897" s="306"/>
      <c r="D897" s="14" t="s">
        <v>658</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08"/>
      <c r="B898" s="508"/>
      <c r="C898" s="306"/>
      <c r="D898" s="14" t="s">
        <v>659</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08"/>
      <c r="B899" s="508"/>
      <c r="C899" s="306"/>
      <c r="D899" s="14" t="s">
        <v>660</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08"/>
      <c r="B900" s="508"/>
      <c r="C900" s="306"/>
      <c r="D900" s="374" t="s">
        <v>606</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5000</v>
      </c>
    </row>
    <row r="901" spans="1:27" s="362" customFormat="1" ht="31.5">
      <c r="A901" s="508"/>
      <c r="B901" s="508"/>
      <c r="C901" s="306"/>
      <c r="D901" s="374" t="s">
        <v>607</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5000</v>
      </c>
    </row>
    <row r="902" spans="1:27" s="362" customFormat="1" ht="47.25">
      <c r="A902" s="508"/>
      <c r="B902" s="508"/>
      <c r="C902" s="306"/>
      <c r="D902" s="13" t="s">
        <v>608</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08"/>
      <c r="B903" s="508"/>
      <c r="C903" s="306"/>
      <c r="D903" s="376" t="s">
        <v>987</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08"/>
      <c r="B904" s="508"/>
      <c r="C904" s="306"/>
      <c r="D904" s="376" t="s">
        <v>643</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2"/>
        <v>29000</v>
      </c>
    </row>
    <row r="905" spans="1:27" s="362" customFormat="1" ht="31.5">
      <c r="A905" s="508"/>
      <c r="B905" s="508"/>
      <c r="C905" s="306"/>
      <c r="D905" s="376" t="s">
        <v>303</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2"/>
        <v>64000</v>
      </c>
    </row>
    <row r="906" spans="1:27" s="362" customFormat="1" ht="31.5">
      <c r="A906" s="508"/>
      <c r="B906" s="508"/>
      <c r="C906" s="306"/>
      <c r="D906" s="376" t="s">
        <v>644</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2"/>
        <v>100000</v>
      </c>
    </row>
    <row r="907" spans="1:27" s="362" customFormat="1" ht="31.5">
      <c r="A907" s="508"/>
      <c r="B907" s="508"/>
      <c r="C907" s="306"/>
      <c r="D907" s="376" t="s">
        <v>645</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2007434.98</v>
      </c>
    </row>
    <row r="908" spans="1:27" s="362" customFormat="1" ht="31.5">
      <c r="A908" s="508"/>
      <c r="B908" s="508"/>
      <c r="C908" s="306"/>
      <c r="D908" s="376" t="s">
        <v>253</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08"/>
      <c r="B909" s="508"/>
      <c r="C909" s="306"/>
      <c r="D909" s="376" t="s">
        <v>325</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08"/>
      <c r="B910" s="508"/>
      <c r="C910" s="306"/>
      <c r="D910" s="376" t="s">
        <v>1435</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08"/>
      <c r="B911" s="508"/>
      <c r="C911" s="306"/>
      <c r="D911" s="376" t="s">
        <v>646</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08"/>
      <c r="B912" s="508"/>
      <c r="C912" s="306"/>
      <c r="D912" s="376" t="s">
        <v>1439</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08"/>
      <c r="B913" s="508"/>
      <c r="C913" s="306"/>
      <c r="D913" s="376" t="s">
        <v>1441</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08"/>
      <c r="B914" s="508"/>
      <c r="C914" s="306"/>
      <c r="D914" s="376" t="s">
        <v>342</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6000000</v>
      </c>
    </row>
    <row r="915" spans="1:27" s="362" customFormat="1" ht="31.5">
      <c r="A915" s="508"/>
      <c r="B915" s="508"/>
      <c r="C915" s="306"/>
      <c r="D915" s="376" t="s">
        <v>313</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v>288546.84</v>
      </c>
      <c r="AA915" s="408">
        <f t="shared" si="112"/>
        <v>11453.16</v>
      </c>
    </row>
    <row r="916" spans="1:27" s="362" customFormat="1" ht="15.75">
      <c r="A916" s="508"/>
      <c r="B916" s="508"/>
      <c r="C916" s="306"/>
      <c r="D916" s="376" t="s">
        <v>647</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N916+O916+P916+Q916+R916+S916+T916-Z916</f>
        <v>5000</v>
      </c>
    </row>
    <row r="917" spans="1:27" s="362" customFormat="1" ht="18.75" customHeight="1">
      <c r="A917" s="508"/>
      <c r="B917" s="508"/>
      <c r="C917" s="306"/>
      <c r="D917" s="376" t="s">
        <v>648</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08"/>
      <c r="B918" s="508"/>
      <c r="C918" s="306"/>
      <c r="D918" s="376" t="s">
        <v>338</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45000</v>
      </c>
    </row>
    <row r="919" spans="1:27" s="362" customFormat="1" ht="31.5">
      <c r="A919" s="508"/>
      <c r="B919" s="508"/>
      <c r="C919" s="306"/>
      <c r="D919" s="262" t="s">
        <v>649</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3"/>
        <v>580000</v>
      </c>
    </row>
    <row r="920" spans="1:27" s="362" customFormat="1" ht="15.75">
      <c r="A920" s="508"/>
      <c r="B920" s="508"/>
      <c r="C920" s="306"/>
      <c r="D920" s="262" t="s">
        <v>650</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0</v>
      </c>
    </row>
    <row r="921" spans="1:27" s="362" customFormat="1" ht="47.25">
      <c r="A921" s="508"/>
      <c r="B921" s="508"/>
      <c r="C921" s="306"/>
      <c r="D921" s="262" t="s">
        <v>291</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0</v>
      </c>
    </row>
    <row r="922" spans="1:27" s="362" customFormat="1" ht="47.25">
      <c r="A922" s="508"/>
      <c r="B922" s="508"/>
      <c r="C922" s="306"/>
      <c r="D922" s="376" t="s">
        <v>323</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08"/>
      <c r="B923" s="508"/>
      <c r="C923" s="306"/>
      <c r="D923" s="376" t="s">
        <v>324</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08"/>
      <c r="B924" s="508"/>
      <c r="C924" s="306"/>
      <c r="D924" s="376" t="s">
        <v>1558</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08"/>
      <c r="B925" s="508"/>
      <c r="C925" s="306"/>
      <c r="D925" s="376" t="s">
        <v>548</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1"/>
      <c r="B926" s="591"/>
      <c r="C926" s="306"/>
      <c r="D926" s="376" t="s">
        <v>1559</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35">
        <v>150110</v>
      </c>
      <c r="B927" s="537" t="s">
        <v>1385</v>
      </c>
      <c r="C927" s="267"/>
      <c r="D927" s="71" t="s">
        <v>1053</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1264702.56</v>
      </c>
      <c r="AA927" s="408">
        <f t="shared" si="113"/>
        <v>2841008.5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864</v>
      </c>
      <c r="D928" s="14" t="s">
        <v>872</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08"/>
      <c r="B929" s="507"/>
      <c r="C929" s="266"/>
      <c r="D929" s="376" t="s">
        <v>712</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409360</v>
      </c>
    </row>
    <row r="930" spans="1:27" s="362" customFormat="1" ht="31.5">
      <c r="A930" s="508"/>
      <c r="B930" s="507"/>
      <c r="C930" s="266" t="s">
        <v>873</v>
      </c>
      <c r="D930" s="376" t="s">
        <v>870</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2049148.5</v>
      </c>
    </row>
    <row r="931" spans="1:27" s="362" customFormat="1" ht="31.5">
      <c r="A931" s="536"/>
      <c r="B931" s="538"/>
      <c r="C931" s="266" t="s">
        <v>875</v>
      </c>
      <c r="D931" s="376" t="s">
        <v>713</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3"/>
        <v>382500</v>
      </c>
    </row>
    <row r="932" spans="1:61" s="28" customFormat="1" ht="15.75">
      <c r="A932" s="535">
        <v>150118</v>
      </c>
      <c r="B932" s="537" t="s">
        <v>545</v>
      </c>
      <c r="C932" s="270"/>
      <c r="D932" s="71" t="s">
        <v>1053</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1030000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1582</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1030000</v>
      </c>
    </row>
    <row r="934" spans="1:27" s="30" customFormat="1" ht="15.75">
      <c r="A934" s="535">
        <v>180409</v>
      </c>
      <c r="B934" s="537" t="s">
        <v>1641</v>
      </c>
      <c r="C934" s="321"/>
      <c r="D934" s="71" t="s">
        <v>1053</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36"/>
      <c r="B935" s="538"/>
      <c r="C935" s="266"/>
      <c r="D935" s="14" t="s">
        <v>1642</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35">
        <v>170703</v>
      </c>
      <c r="B936" s="537" t="s">
        <v>1239</v>
      </c>
      <c r="C936" s="323"/>
      <c r="D936" s="216" t="s">
        <v>1053</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746012.08</v>
      </c>
      <c r="AA936" s="408">
        <f t="shared" si="113"/>
        <v>5841200.06</v>
      </c>
    </row>
    <row r="937" spans="1:27" ht="31.5" customHeight="1" hidden="1">
      <c r="A937" s="508"/>
      <c r="B937" s="507"/>
      <c r="C937" s="306" t="s">
        <v>871</v>
      </c>
      <c r="D937" s="324" t="s">
        <v>100</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08"/>
      <c r="B938" s="507"/>
      <c r="C938" s="306" t="s">
        <v>101</v>
      </c>
      <c r="D938" s="324" t="s">
        <v>1260</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08"/>
      <c r="B939" s="507"/>
      <c r="C939" s="306"/>
      <c r="D939" s="324" t="s">
        <v>1261</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08"/>
      <c r="B940" s="507"/>
      <c r="C940" s="306"/>
      <c r="D940" s="324" t="s">
        <v>481</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08"/>
      <c r="B941" s="507"/>
      <c r="C941" s="306"/>
      <c r="D941" s="14" t="s">
        <v>482</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08"/>
      <c r="B942" s="507"/>
      <c r="C942" s="306"/>
      <c r="D942" s="14" t="s">
        <v>483</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08"/>
      <c r="B943" s="507"/>
      <c r="C943" s="306" t="s">
        <v>484</v>
      </c>
      <c r="D943" s="14" t="s">
        <v>485</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08"/>
      <c r="B944" s="507"/>
      <c r="C944" s="306" t="s">
        <v>486</v>
      </c>
      <c r="D944" s="14" t="s">
        <v>1209</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08"/>
      <c r="B945" s="507"/>
      <c r="C945" s="306" t="s">
        <v>1210</v>
      </c>
      <c r="D945" s="14" t="s">
        <v>1211</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08"/>
      <c r="B946" s="507"/>
      <c r="C946" s="306" t="s">
        <v>1212</v>
      </c>
      <c r="D946" s="14" t="s">
        <v>1213</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08"/>
      <c r="B947" s="507"/>
      <c r="C947" s="325" t="s">
        <v>1214</v>
      </c>
      <c r="D947" s="83" t="s">
        <v>1215</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08"/>
      <c r="B948" s="507"/>
      <c r="C948" s="325"/>
      <c r="D948" s="83" t="s">
        <v>494</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08"/>
      <c r="B949" s="507"/>
      <c r="C949" s="325"/>
      <c r="D949" s="83" t="s">
        <v>1216</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08"/>
      <c r="B950" s="507"/>
      <c r="C950" s="325"/>
      <c r="D950" s="83" t="s">
        <v>343</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08"/>
      <c r="B951" s="507"/>
      <c r="C951" s="325"/>
      <c r="D951" s="83" t="s">
        <v>1062</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08"/>
      <c r="B952" s="507"/>
      <c r="C952" s="325"/>
      <c r="D952" s="83" t="s">
        <v>1390</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08"/>
      <c r="B953" s="507"/>
      <c r="C953" s="325"/>
      <c r="D953" s="83" t="s">
        <v>1391</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08"/>
      <c r="B954" s="507"/>
      <c r="C954" s="325"/>
      <c r="D954" s="83" t="s">
        <v>995</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08"/>
      <c r="B955" s="507"/>
      <c r="C955" s="325"/>
      <c r="D955" s="83" t="s">
        <v>996</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08"/>
      <c r="B956" s="507"/>
      <c r="C956" s="325"/>
      <c r="D956" s="376" t="s">
        <v>714</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0</v>
      </c>
    </row>
    <row r="957" spans="1:27" s="362" customFormat="1" ht="31.5">
      <c r="A957" s="508"/>
      <c r="B957" s="507"/>
      <c r="C957" s="325"/>
      <c r="D957" s="376" t="s">
        <v>763</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431000</v>
      </c>
    </row>
    <row r="958" spans="1:27" s="362" customFormat="1" ht="31.5">
      <c r="A958" s="508"/>
      <c r="B958" s="507"/>
      <c r="C958" s="325"/>
      <c r="D958" s="376" t="s">
        <v>764</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697000</v>
      </c>
    </row>
    <row r="959" spans="1:27" s="362" customFormat="1" ht="31.5">
      <c r="A959" s="508"/>
      <c r="B959" s="507"/>
      <c r="C959" s="325"/>
      <c r="D959" s="376" t="s">
        <v>765</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1370000</v>
      </c>
    </row>
    <row r="960" spans="1:27" s="362" customFormat="1" ht="31.5">
      <c r="A960" s="508"/>
      <c r="B960" s="507"/>
      <c r="C960" s="325"/>
      <c r="D960" s="376" t="s">
        <v>715</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0</v>
      </c>
    </row>
    <row r="961" spans="1:27" s="362" customFormat="1" ht="31.5">
      <c r="A961" s="508"/>
      <c r="B961" s="507"/>
      <c r="C961" s="325"/>
      <c r="D961" s="376" t="s">
        <v>716</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600000</v>
      </c>
    </row>
    <row r="962" spans="1:27" s="362" customFormat="1" ht="31.5">
      <c r="A962" s="508"/>
      <c r="B962" s="507"/>
      <c r="C962" s="325"/>
      <c r="D962" s="376" t="s">
        <v>717</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25000</v>
      </c>
    </row>
    <row r="963" spans="1:27" s="362" customFormat="1" ht="15.75">
      <c r="A963" s="508"/>
      <c r="B963" s="507"/>
      <c r="C963" s="325"/>
      <c r="D963" s="376" t="s">
        <v>718</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125297.8</v>
      </c>
    </row>
    <row r="964" spans="1:27" s="362" customFormat="1" ht="15.75">
      <c r="A964" s="508"/>
      <c r="B964" s="507"/>
      <c r="C964" s="325"/>
      <c r="D964" s="13" t="s">
        <v>719</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50000</v>
      </c>
    </row>
    <row r="965" spans="1:27" s="362" customFormat="1" ht="47.25">
      <c r="A965" s="508"/>
      <c r="B965" s="507"/>
      <c r="C965" s="325"/>
      <c r="D965" s="13" t="s">
        <v>720</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08"/>
      <c r="B966" s="507"/>
      <c r="C966" s="325"/>
      <c r="D966" s="13" t="s">
        <v>1557</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250000-250000+250000+32320.94</f>
        <v>282320.94</v>
      </c>
      <c r="AA966" s="408">
        <f t="shared" si="113"/>
        <v>47679.06</v>
      </c>
    </row>
    <row r="967" spans="1:27" s="362" customFormat="1" ht="15.75">
      <c r="A967" s="508"/>
      <c r="B967" s="507"/>
      <c r="C967" s="325"/>
      <c r="D967" s="13" t="s">
        <v>738</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225000</v>
      </c>
    </row>
    <row r="968" spans="1:27" s="362" customFormat="1" ht="31.5">
      <c r="A968" s="508"/>
      <c r="B968" s="507"/>
      <c r="C968" s="325"/>
      <c r="D968" s="13" t="s">
        <v>294</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08"/>
      <c r="B969" s="507"/>
      <c r="C969" s="325"/>
      <c r="D969" s="13" t="s">
        <v>295</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50000</v>
      </c>
    </row>
    <row r="970" spans="1:27" s="362" customFormat="1" ht="31.5">
      <c r="A970" s="508"/>
      <c r="B970" s="507"/>
      <c r="C970" s="325"/>
      <c r="D970" s="13" t="s">
        <v>1216</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08"/>
      <c r="B971" s="507"/>
      <c r="C971" s="325"/>
      <c r="D971" s="14" t="s">
        <v>296</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08"/>
      <c r="B972" s="507"/>
      <c r="C972" s="325"/>
      <c r="D972" s="14" t="s">
        <v>297</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3"/>
        <v>0</v>
      </c>
    </row>
    <row r="973" spans="1:27" s="362" customFormat="1" ht="31.5">
      <c r="A973" s="508"/>
      <c r="B973" s="507"/>
      <c r="C973" s="325"/>
      <c r="D973" s="14" t="s">
        <v>298</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3"/>
        <v>0</v>
      </c>
    </row>
    <row r="974" spans="1:27" s="362" customFormat="1" ht="31.5">
      <c r="A974" s="508"/>
      <c r="B974" s="507"/>
      <c r="C974" s="325"/>
      <c r="D974" s="14" t="s">
        <v>707</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3"/>
        <v>0</v>
      </c>
    </row>
    <row r="975" spans="1:27" s="362" customFormat="1" ht="31.5">
      <c r="A975" s="508"/>
      <c r="B975" s="507"/>
      <c r="C975" s="325"/>
      <c r="D975" s="14" t="s">
        <v>708</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3"/>
        <v>0</v>
      </c>
    </row>
    <row r="976" spans="1:27" s="362" customFormat="1" ht="31.5">
      <c r="A976" s="508"/>
      <c r="B976" s="507"/>
      <c r="C976" s="325"/>
      <c r="D976" s="14" t="s">
        <v>741</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15000</v>
      </c>
    </row>
    <row r="977" spans="1:27" s="362" customFormat="1" ht="47.25">
      <c r="A977" s="508"/>
      <c r="B977" s="507"/>
      <c r="C977" s="325"/>
      <c r="D977" s="14" t="s">
        <v>661</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08"/>
      <c r="B978" s="507"/>
      <c r="C978" s="325"/>
      <c r="D978" s="14" t="s">
        <v>662</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08"/>
      <c r="B979" s="507"/>
      <c r="C979" s="325"/>
      <c r="D979" s="14" t="s">
        <v>663</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08"/>
      <c r="B980" s="507"/>
      <c r="C980" s="325"/>
      <c r="D980" s="14" t="s">
        <v>664</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N980+O980+P980+Q980+R980+S980+T980-Z980</f>
        <v>221075.8</v>
      </c>
    </row>
    <row r="981" spans="1:27" s="362" customFormat="1" ht="33.75" customHeight="1">
      <c r="A981" s="508"/>
      <c r="B981" s="507"/>
      <c r="C981" s="325"/>
      <c r="D981" s="14" t="s">
        <v>665</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15000</v>
      </c>
    </row>
    <row r="982" spans="1:27" s="362" customFormat="1" ht="31.5">
      <c r="A982" s="508"/>
      <c r="B982" s="507"/>
      <c r="C982" s="325"/>
      <c r="D982" s="14" t="s">
        <v>666</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11075.8</v>
      </c>
    </row>
    <row r="983" spans="1:27" s="362" customFormat="1" ht="31.5">
      <c r="A983" s="508"/>
      <c r="B983" s="507"/>
      <c r="C983" s="325"/>
      <c r="D983" s="14" t="s">
        <v>676</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15000</v>
      </c>
    </row>
    <row r="984" spans="1:27" s="362" customFormat="1" ht="47.25">
      <c r="A984" s="508"/>
      <c r="B984" s="507"/>
      <c r="C984" s="325"/>
      <c r="D984" s="376" t="s">
        <v>677</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1366</v>
      </c>
      <c r="C985" s="306"/>
      <c r="D985" s="14" t="s">
        <v>1130</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578</v>
      </c>
      <c r="C986" s="306"/>
      <c r="D986" s="14" t="s">
        <v>1604</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35">
        <v>250404</v>
      </c>
      <c r="B987" s="535" t="s">
        <v>220</v>
      </c>
      <c r="C987" s="195"/>
      <c r="D987" s="216" t="s">
        <v>1053</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2180843.1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1205</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1333800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1206</v>
      </c>
      <c r="D989" s="240" t="s">
        <v>1207</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08"/>
      <c r="B990" s="508"/>
      <c r="C990" s="218" t="s">
        <v>1208</v>
      </c>
      <c r="D990" s="354" t="s">
        <v>833</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08"/>
      <c r="B991" s="508"/>
      <c r="C991" s="218" t="s">
        <v>834</v>
      </c>
      <c r="D991" s="75" t="s">
        <v>835</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08"/>
      <c r="B992" s="508"/>
      <c r="C992" s="218" t="s">
        <v>836</v>
      </c>
      <c r="D992" s="75" t="s">
        <v>128</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08"/>
      <c r="B993" s="508"/>
      <c r="C993" s="218" t="s">
        <v>129</v>
      </c>
      <c r="D993" s="75" t="s">
        <v>130</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08"/>
      <c r="B994" s="508"/>
      <c r="C994" s="218" t="s">
        <v>131</v>
      </c>
      <c r="D994" s="75" t="s">
        <v>132</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08"/>
      <c r="B995" s="508"/>
      <c r="C995" s="218"/>
      <c r="D995" s="1" t="s">
        <v>678</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468000</v>
      </c>
    </row>
    <row r="996" spans="1:27" s="362" customFormat="1" ht="13.5" customHeight="1">
      <c r="A996" s="508"/>
      <c r="B996" s="508"/>
      <c r="C996" s="218"/>
      <c r="D996" s="1" t="s">
        <v>418</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08"/>
      <c r="B997" s="508"/>
      <c r="C997" s="218"/>
      <c r="D997" s="1" t="s">
        <v>679</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08"/>
      <c r="B998" s="508"/>
      <c r="C998" s="218"/>
      <c r="D998" s="1" t="s">
        <v>680</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08"/>
      <c r="B999" s="508"/>
      <c r="C999" s="218"/>
      <c r="D999" s="1" t="s">
        <v>1095</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08"/>
      <c r="B1000" s="508"/>
      <c r="C1000" s="218"/>
      <c r="D1000" s="225" t="s">
        <v>419</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779863.12</v>
      </c>
    </row>
    <row r="1001" spans="1:27" ht="15.75" hidden="1">
      <c r="A1001" s="508"/>
      <c r="B1001" s="508"/>
      <c r="C1001" s="218" t="s">
        <v>420</v>
      </c>
      <c r="D1001" s="217" t="s">
        <v>421</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08"/>
      <c r="B1002" s="508"/>
      <c r="C1002" s="218"/>
      <c r="D1002" s="217" t="s">
        <v>422</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08"/>
      <c r="B1003" s="508"/>
      <c r="C1003" s="218" t="s">
        <v>423</v>
      </c>
      <c r="D1003" s="240" t="s">
        <v>424</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08"/>
      <c r="B1004" s="508"/>
      <c r="C1004" s="218" t="s">
        <v>425</v>
      </c>
      <c r="D1004" s="240" t="s">
        <v>426</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08"/>
      <c r="B1005" s="508"/>
      <c r="C1005" s="218" t="s">
        <v>47</v>
      </c>
      <c r="D1005" s="240" t="s">
        <v>149</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08"/>
      <c r="B1006" s="508"/>
      <c r="C1006" s="218" t="s">
        <v>150</v>
      </c>
      <c r="D1006" s="240" t="s">
        <v>151</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08"/>
      <c r="B1007" s="508"/>
      <c r="C1007" s="218" t="s">
        <v>152</v>
      </c>
      <c r="D1007" s="240" t="s">
        <v>153</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08"/>
      <c r="B1008" s="508"/>
      <c r="C1008" s="218"/>
      <c r="D1008" s="75" t="s">
        <v>1583</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08"/>
      <c r="B1009" s="508"/>
      <c r="C1009" s="218"/>
      <c r="D1009" s="75" t="s">
        <v>1584</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0</v>
      </c>
    </row>
    <row r="1010" spans="1:27" s="30" customFormat="1" ht="31.5">
      <c r="A1010" s="508"/>
      <c r="B1010" s="508"/>
      <c r="C1010" s="519"/>
      <c r="D1010" s="225" t="s">
        <v>1357</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67179.98</v>
      </c>
    </row>
    <row r="1011" spans="1:27" ht="63">
      <c r="A1011" s="508"/>
      <c r="B1011" s="508"/>
      <c r="C1011" s="520"/>
      <c r="D1011" s="353" t="s">
        <v>202</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08"/>
      <c r="B1012" s="508"/>
      <c r="C1012" s="502"/>
      <c r="D1012" s="376" t="s">
        <v>1096</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20865.21</v>
      </c>
    </row>
    <row r="1013" spans="1:27" ht="31.5">
      <c r="A1013" s="508"/>
      <c r="B1013" s="508"/>
      <c r="C1013" s="333" t="s">
        <v>963</v>
      </c>
      <c r="D1013" s="376" t="s">
        <v>1097</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46314.77</v>
      </c>
    </row>
    <row r="1014" spans="1:27" s="30" customFormat="1" ht="31.5">
      <c r="A1014" s="508"/>
      <c r="B1014" s="508"/>
      <c r="C1014" s="306"/>
      <c r="D1014" s="225" t="s">
        <v>990</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08"/>
      <c r="B1015" s="508"/>
      <c r="C1015" s="306" t="s">
        <v>991</v>
      </c>
      <c r="D1015" s="217" t="s">
        <v>1098</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255</v>
      </c>
      <c r="B1017" s="513" t="s">
        <v>22</v>
      </c>
      <c r="C1017" s="513"/>
      <c r="D1017" s="513"/>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841</v>
      </c>
      <c r="B1018" s="537" t="s">
        <v>1366</v>
      </c>
      <c r="C1018" s="337"/>
      <c r="D1018" s="136" t="s">
        <v>1053</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17"/>
      <c r="B1019" s="507"/>
      <c r="C1019" s="338"/>
      <c r="D1019" s="141" t="s">
        <v>1643</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18"/>
      <c r="B1020" s="538"/>
      <c r="C1020" s="337"/>
      <c r="D1020" s="141" t="s">
        <v>1163</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546</v>
      </c>
      <c r="B1021" s="166" t="s">
        <v>219</v>
      </c>
      <c r="C1021" s="337"/>
      <c r="D1021" s="141" t="s">
        <v>431</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13" t="s">
        <v>162</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0</v>
      </c>
    </row>
    <row r="1024" spans="1:27" ht="19.5" customHeight="1" hidden="1">
      <c r="A1024" s="510" t="s">
        <v>1447</v>
      </c>
      <c r="B1024" s="537" t="s">
        <v>1055</v>
      </c>
      <c r="C1024" s="195"/>
      <c r="D1024" s="136" t="s">
        <v>1053</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11"/>
      <c r="B1025" s="507"/>
      <c r="C1025" s="135" t="s">
        <v>163</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11"/>
      <c r="B1038" s="507"/>
      <c r="C1038" s="135" t="s">
        <v>910</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2"/>
      <c r="B1039" s="538"/>
      <c r="C1039" s="135" t="s">
        <v>1088</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35">
        <v>150118</v>
      </c>
      <c r="B1040" s="537" t="s">
        <v>545</v>
      </c>
      <c r="C1040" s="195"/>
      <c r="D1040" s="136" t="s">
        <v>1053</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08"/>
      <c r="B1041" s="507"/>
      <c r="C1041" s="135"/>
      <c r="D1041" s="13" t="s">
        <v>1099</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08"/>
      <c r="B1042" s="507"/>
      <c r="C1042" s="135"/>
      <c r="D1042" s="14" t="s">
        <v>757</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10" t="s">
        <v>21</v>
      </c>
      <c r="B1043" s="537" t="s">
        <v>23</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11"/>
      <c r="B1044" s="507"/>
      <c r="C1044" s="135" t="s">
        <v>935</v>
      </c>
      <c r="D1044" s="225" t="s">
        <v>936</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N1044+O1044+P1044+Q1044+R1044+S1044+T1044-Z1044</f>
        <v>0</v>
      </c>
    </row>
    <row r="1045" spans="1:27" s="30" customFormat="1" ht="31.5" hidden="1">
      <c r="A1045" s="512"/>
      <c r="B1045" s="538"/>
      <c r="C1045" s="135"/>
      <c r="D1045" s="225" t="s">
        <v>937</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10" t="s">
        <v>1381</v>
      </c>
      <c r="B1046" s="537" t="s">
        <v>220</v>
      </c>
      <c r="C1046" s="267"/>
      <c r="D1046" s="168" t="s">
        <v>1053</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761</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0</v>
      </c>
    </row>
    <row r="1048" spans="1:27" s="369" customFormat="1" ht="18" customHeight="1">
      <c r="A1048" s="511"/>
      <c r="B1048" s="507"/>
      <c r="C1048" s="266"/>
      <c r="D1048" s="346" t="s">
        <v>906</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0</v>
      </c>
    </row>
    <row r="1049" spans="1:27" s="369" customFormat="1" ht="31.5">
      <c r="A1049" s="511"/>
      <c r="B1049" s="507"/>
      <c r="C1049" s="266"/>
      <c r="D1049" s="346" t="s">
        <v>758</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0</v>
      </c>
    </row>
    <row r="1050" spans="1:27" s="369" customFormat="1" ht="31.5">
      <c r="A1050" s="511"/>
      <c r="B1050" s="507"/>
      <c r="C1050" s="266"/>
      <c r="D1050" s="346" t="s">
        <v>759</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11"/>
      <c r="B1051" s="507"/>
      <c r="C1051" s="321"/>
      <c r="D1051" s="378" t="s">
        <v>762</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0</v>
      </c>
    </row>
    <row r="1052" spans="1:27" s="369" customFormat="1" ht="31.5">
      <c r="A1052" s="511"/>
      <c r="B1052" s="507"/>
      <c r="C1052" s="266"/>
      <c r="D1052" s="385" t="s">
        <v>760</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785</v>
      </c>
      <c r="B1054" s="513" t="s">
        <v>22</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14" t="s">
        <v>1447</v>
      </c>
      <c r="B1055" s="515" t="s">
        <v>1055</v>
      </c>
      <c r="C1055" s="195"/>
      <c r="D1055" s="216" t="s">
        <v>1053</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14"/>
      <c r="B1056" s="515"/>
      <c r="C1056" s="148" t="s">
        <v>1088</v>
      </c>
      <c r="D1056" s="141" t="s">
        <v>1089</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219</v>
      </c>
      <c r="C1057" s="167" t="s">
        <v>940</v>
      </c>
      <c r="D1057" s="168" t="s">
        <v>117</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09" t="s">
        <v>118</v>
      </c>
      <c r="B1059" s="509"/>
      <c r="C1059" s="509"/>
      <c r="D1059" s="509"/>
      <c r="E1059" s="509"/>
      <c r="F1059" s="509"/>
      <c r="G1059" s="509"/>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32289398.49</v>
      </c>
      <c r="AA1059" s="408">
        <f t="shared" si="130"/>
        <v>75761984.38</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673</v>
      </c>
      <c r="C1060" s="409"/>
      <c r="D1060" s="410" t="s">
        <v>674</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603" t="s">
        <v>675</v>
      </c>
      <c r="B1061" s="603"/>
      <c r="C1061" s="603"/>
      <c r="D1061" s="603"/>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32289398.49</v>
      </c>
      <c r="AA1061" s="408">
        <f t="shared" si="130"/>
        <v>83466234.38</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A1:M1"/>
    <mergeCell ref="C16:C17"/>
    <mergeCell ref="D16:D17"/>
    <mergeCell ref="E16:E17"/>
    <mergeCell ref="F16:F17"/>
    <mergeCell ref="B10:H10"/>
    <mergeCell ref="B12:H12"/>
    <mergeCell ref="B11:H11"/>
    <mergeCell ref="A77:A79"/>
    <mergeCell ref="B77:B79"/>
    <mergeCell ref="B19:D19"/>
    <mergeCell ref="A20:A51"/>
    <mergeCell ref="B20:B51"/>
    <mergeCell ref="A52:A53"/>
    <mergeCell ref="B52:B53"/>
    <mergeCell ref="C99:C101"/>
    <mergeCell ref="C103:C107"/>
    <mergeCell ref="G16:G17"/>
    <mergeCell ref="I16:I17"/>
    <mergeCell ref="H16:H17"/>
    <mergeCell ref="B315:B319"/>
    <mergeCell ref="C189:C192"/>
    <mergeCell ref="B81:D81"/>
    <mergeCell ref="A82:A83"/>
    <mergeCell ref="B82:B83"/>
    <mergeCell ref="B86:D86"/>
    <mergeCell ref="C225:C248"/>
    <mergeCell ref="A94:A168"/>
    <mergeCell ref="B94:B168"/>
    <mergeCell ref="C96:C98"/>
    <mergeCell ref="C122:C126"/>
    <mergeCell ref="C318:C319"/>
    <mergeCell ref="C113:C121"/>
    <mergeCell ref="C172:C180"/>
    <mergeCell ref="C181:C185"/>
    <mergeCell ref="B334:B341"/>
    <mergeCell ref="C198:C200"/>
    <mergeCell ref="C209:C213"/>
    <mergeCell ref="A313:A314"/>
    <mergeCell ref="B313:B314"/>
    <mergeCell ref="A320:A322"/>
    <mergeCell ref="B320:B322"/>
    <mergeCell ref="A169:A312"/>
    <mergeCell ref="B169:B312"/>
    <mergeCell ref="A315:A319"/>
    <mergeCell ref="B374:B404"/>
    <mergeCell ref="A348:A359"/>
    <mergeCell ref="B348:B359"/>
    <mergeCell ref="A323:A324"/>
    <mergeCell ref="B323:B324"/>
    <mergeCell ref="A325:A327"/>
    <mergeCell ref="B325:B327"/>
    <mergeCell ref="A328:A332"/>
    <mergeCell ref="B328:B332"/>
    <mergeCell ref="A334:A341"/>
    <mergeCell ref="B438:B471"/>
    <mergeCell ref="A342:A347"/>
    <mergeCell ref="B342:B347"/>
    <mergeCell ref="C422:C431"/>
    <mergeCell ref="B434:D434"/>
    <mergeCell ref="A361:A366"/>
    <mergeCell ref="B361:B366"/>
    <mergeCell ref="A367:A373"/>
    <mergeCell ref="B367:B373"/>
    <mergeCell ref="A374:A404"/>
    <mergeCell ref="C537:C541"/>
    <mergeCell ref="A472:A474"/>
    <mergeCell ref="B472:B474"/>
    <mergeCell ref="A406:A410"/>
    <mergeCell ref="B406:B410"/>
    <mergeCell ref="A411:A432"/>
    <mergeCell ref="B411:B432"/>
    <mergeCell ref="A435:A436"/>
    <mergeCell ref="B435:B436"/>
    <mergeCell ref="A438:A471"/>
    <mergeCell ref="C488:C490"/>
    <mergeCell ref="C493:C496"/>
    <mergeCell ref="C498:C501"/>
    <mergeCell ref="C502:C506"/>
    <mergeCell ref="A475:A535"/>
    <mergeCell ref="B475:B535"/>
    <mergeCell ref="A536:A549"/>
    <mergeCell ref="B536:B549"/>
    <mergeCell ref="B612:B613"/>
    <mergeCell ref="B566:D566"/>
    <mergeCell ref="A567:A577"/>
    <mergeCell ref="B567:B577"/>
    <mergeCell ref="A583:A586"/>
    <mergeCell ref="B583:B586"/>
    <mergeCell ref="B606:D606"/>
    <mergeCell ref="A607:A609"/>
    <mergeCell ref="B607:B609"/>
    <mergeCell ref="B629:B631"/>
    <mergeCell ref="A632:A633"/>
    <mergeCell ref="B632:B633"/>
    <mergeCell ref="A550:A556"/>
    <mergeCell ref="B550:B556"/>
    <mergeCell ref="A560:A564"/>
    <mergeCell ref="B560:B564"/>
    <mergeCell ref="B587:B603"/>
    <mergeCell ref="A587:A603"/>
    <mergeCell ref="A612:A613"/>
    <mergeCell ref="A663:A737"/>
    <mergeCell ref="B663:B737"/>
    <mergeCell ref="A738:A739"/>
    <mergeCell ref="B611:D611"/>
    <mergeCell ref="A661:A662"/>
    <mergeCell ref="B661:B662"/>
    <mergeCell ref="B614:D614"/>
    <mergeCell ref="A615:A628"/>
    <mergeCell ref="B615:B628"/>
    <mergeCell ref="A629:A631"/>
    <mergeCell ref="A634:A657"/>
    <mergeCell ref="B634:B657"/>
    <mergeCell ref="A658:A660"/>
    <mergeCell ref="B658:B660"/>
    <mergeCell ref="A787:A788"/>
    <mergeCell ref="A742:A747"/>
    <mergeCell ref="B742:B747"/>
    <mergeCell ref="A748:A749"/>
    <mergeCell ref="A769:A774"/>
    <mergeCell ref="B769:B774"/>
    <mergeCell ref="A775:A786"/>
    <mergeCell ref="B775:B786"/>
    <mergeCell ref="A767:A768"/>
    <mergeCell ref="B767:B768"/>
    <mergeCell ref="B738:B739"/>
    <mergeCell ref="B748:B749"/>
    <mergeCell ref="A752:A766"/>
    <mergeCell ref="B752:B766"/>
    <mergeCell ref="B741:D741"/>
    <mergeCell ref="A934:A935"/>
    <mergeCell ref="B934:B935"/>
    <mergeCell ref="A795:A926"/>
    <mergeCell ref="A789:A790"/>
    <mergeCell ref="B789:B790"/>
    <mergeCell ref="A927:A931"/>
    <mergeCell ref="B927:B931"/>
    <mergeCell ref="A932:A933"/>
    <mergeCell ref="B795:B926"/>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1023:D1023"/>
    <mergeCell ref="B791:B794"/>
    <mergeCell ref="C1010:C1012"/>
    <mergeCell ref="B1017:D1017"/>
    <mergeCell ref="C819:C822"/>
    <mergeCell ref="B932:B933"/>
    <mergeCell ref="B787:B788"/>
    <mergeCell ref="Z16:Z17"/>
    <mergeCell ref="AA16:AA17"/>
    <mergeCell ref="B3:H3"/>
    <mergeCell ref="B4:H4"/>
    <mergeCell ref="B5:H5"/>
    <mergeCell ref="B6:H6"/>
    <mergeCell ref="B7:H7"/>
    <mergeCell ref="B8:H8"/>
    <mergeCell ref="B9:H9"/>
    <mergeCell ref="N16:Y16"/>
    <mergeCell ref="J16:M16"/>
    <mergeCell ref="B13:H13"/>
    <mergeCell ref="B14:H14"/>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2014-07-15T11:17:39Z</dcterms:modified>
  <cp:category/>
  <cp:version/>
  <cp:contentType/>
  <cp:contentStatus/>
</cp:coreProperties>
</file>